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Intrinsic Value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<sst xmlns="http://schemas.openxmlformats.org/spreadsheetml/2006/main" count="26" uniqueCount="26">
  <si>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Dorsey Intrinsic Valuation Method</t>
  </si>
  <si>
    <t>Stock Name =</t>
  </si>
  <si>
    <t>Ticker =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</si>
  <si>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</si>
  <si>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</si>
  <si>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</si>
  <si>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</si>
  <si>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</si>
  <si>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</si>
  <si>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</si>
  <si>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</si>
  <si>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</si>
  <si>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</si>
  <si>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Growth Rate</t>
  </si>
  <si>
    <t>Discount Free Cash Flow</t>
  </si>
  <si>
    <t>FCF/Discount Factor</t>
  </si>
  <si>
    <t>Discount Rate (DR)</t>
  </si>
  <si>
    <t>Perpetuity Growth Rate (PGR)</t>
  </si>
  <si>
    <t>Discounted Perpetuity Value</t>
  </si>
  <si>
    <t>CLX</t>
  </si>
  <si>
    <t>Total Equity Value</t>
  </si>
  <si>
    <t>Clorox</t>
  </si>
  <si>
    <t>Current Stock Price =</t>
  </si>
  <si>
    <t>Value per Share</t>
  </si>
  <si>
    <t xml:space="preserve">Shares outstanding mil) = </t>
  </si>
  <si>
    <t>Next Year's Free Cash Flow (mil) 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</si>
</sst>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9" fontId="0" fillId="3" borderId="1" xfId="19" applyFill="1" applyBorder="1" applyAlignment="1">
      <alignment horizontal="center"/>
    </xf>
    <xf numFmtId="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44" fontId="0" fillId="0" borderId="0" xfId="17" applyAlignment="1">
      <alignment/>
    </xf>
    <xf numFmtId="44" fontId="0" fillId="3" borderId="1" xfId="17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9" fontId="2" fillId="0" borderId="0" xfId="0" applyNumberFormat="1" applyFont="1" applyAlignment="1">
      <alignment horizontal="center"/>
    </xf>
    <xf numFmtId="44" fontId="0" fillId="0" borderId="0" xfId="0" applyNumberFormat="1" applyAlignment="1">
      <alignment/>
    </xf>
    <xf numFmtId="0" fontId="2" fillId="2" borderId="2" xfId="0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workbookViewId="0" topLeftCell="A1">
      <selection activeCell="B9" sqref="B9"/>
    </sheetView>
  </sheetViews>
  <sheetFormatPr defaultColWidth="9.140625" defaultRowHeight="12.75"/>
  <cols>
    <col min="1" max="1" width="32.28125" style="0" customWidth="1"/>
    <col min="2" max="2" width="15.8515625" style="0" customWidth="1"/>
    <col min="3" max="3" width="8.421875" style="0" customWidth="1"/>
    <col min="4" max="4" width="8.140625" style="0" customWidth="1"/>
    <col min="5" max="5" width="8.00390625" style="0" customWidth="1"/>
    <col min="6" max="6" width="8.28125" style="0" customWidth="1"/>
    <col min="7" max="7" width="8.140625" style="0" customWidth="1"/>
    <col min="8" max="8" width="8.28125" style="0" customWidth="1"/>
  </cols>
  <sheetData>
    <row r="1" ht="17.25" customHeight="1" thickBot="1">
      <c r="A1" s="14" t="s">
        <v>0</v>
      </c>
    </row>
    <row r="2" ht="12.75">
      <c r="A2" s="10"/>
    </row>
    <row r="3" spans="1:2" ht="12.75">
      <c r="A3" s="11" t="s">
        <v>1</v>
      </c>
      <c r="B3" s="7" t="s">
        <v>21</v>
      </c>
    </row>
    <row r="4" spans="1:2" ht="12.75">
      <c r="A4" s="11" t="s">
        <v>2</v>
      </c>
      <c r="B4" s="7" t="s">
        <v>19</v>
      </c>
    </row>
    <row r="5" ht="12.75">
      <c r="A5" s="10"/>
    </row>
    <row r="6" spans="1:2" ht="12.75">
      <c r="A6" s="11" t="s">
        <v>22</v>
      </c>
      <c r="B6" s="9">
        <v>45</v>
      </c>
    </row>
    <row r="7" ht="12.75">
      <c r="A7" s="10"/>
    </row>
    <row r="8" spans="1:2" ht="12.75">
      <c r="A8" s="11" t="s">
        <v>24</v>
      </c>
      <c r="B8" s="7">
        <v>221</v>
      </c>
    </row>
    <row r="9" spans="1:12" ht="12.75">
      <c r="A9" s="10"/>
      <c r="B9" s="1" t="s">
        <v>13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12</v>
      </c>
    </row>
    <row r="10" spans="1:12" ht="12.75">
      <c r="A10" s="10" t="s">
        <v>25</v>
      </c>
      <c r="B10" s="6">
        <v>0.05</v>
      </c>
      <c r="C10" s="7">
        <v>630</v>
      </c>
      <c r="D10" s="3">
        <f>C10*(1+$B$10)</f>
        <v>661.5</v>
      </c>
      <c r="E10" s="3">
        <f aca="true" t="shared" si="0" ref="E10:L10">D10*(1+$B$10)</f>
        <v>694.575</v>
      </c>
      <c r="F10" s="3">
        <f t="shared" si="0"/>
        <v>729.30375</v>
      </c>
      <c r="G10" s="3">
        <f t="shared" si="0"/>
        <v>765.7689375000001</v>
      </c>
      <c r="H10" s="3">
        <f t="shared" si="0"/>
        <v>804.0573843750002</v>
      </c>
      <c r="I10" s="3">
        <f t="shared" si="0"/>
        <v>844.2602535937502</v>
      </c>
      <c r="J10" s="3">
        <f t="shared" si="0"/>
        <v>886.4732662734377</v>
      </c>
      <c r="K10" s="3">
        <f t="shared" si="0"/>
        <v>930.7969295871096</v>
      </c>
      <c r="L10" s="3">
        <f t="shared" si="0"/>
        <v>977.3367760664652</v>
      </c>
    </row>
    <row r="11" spans="1:12" ht="12.75">
      <c r="A11" s="10"/>
      <c r="B11" s="4"/>
      <c r="C11" s="1"/>
      <c r="D11" s="3"/>
      <c r="E11" s="3"/>
      <c r="F11" s="3"/>
      <c r="G11" s="3"/>
      <c r="H11" s="3"/>
      <c r="I11" s="3"/>
      <c r="J11" s="3"/>
      <c r="K11" s="3"/>
      <c r="L11" s="3"/>
    </row>
    <row r="12" spans="1:12" ht="12.75">
      <c r="A12" s="10" t="s">
        <v>14</v>
      </c>
      <c r="B12" s="4" t="s">
        <v>15</v>
      </c>
      <c r="C12" s="3">
        <f>C10/(1+$B$18^1)</f>
        <v>577.9816513761467</v>
      </c>
      <c r="D12" s="3">
        <f>D10/((1+$B$18)^2)</f>
        <v>556.7713155458295</v>
      </c>
      <c r="E12" s="3">
        <f>E10/((1+$B$18)^3)</f>
        <v>536.3393406634136</v>
      </c>
      <c r="F12" s="3">
        <f>F10/((1+$B$18)^4)</f>
        <v>516.6571630243893</v>
      </c>
      <c r="G12" s="3">
        <f>G10/((1+$B$18)^5)</f>
        <v>497.69726713358597</v>
      </c>
      <c r="H12" s="3">
        <f>H10/((1+$B$18)^6)</f>
        <v>479.4331472387755</v>
      </c>
      <c r="I12" s="3">
        <f>I10/((1+$B$18)^7)</f>
        <v>461.8392702758847</v>
      </c>
      <c r="J12" s="3">
        <f>J10/((1+$B$18)^8)</f>
        <v>444.89104017401735</v>
      </c>
      <c r="K12" s="3">
        <f>K10/((1+$B$18)^9)</f>
        <v>428.56476347038364</v>
      </c>
      <c r="L12" s="3">
        <f>L10/((1+$B$18)^10)</f>
        <v>412.83761618706677</v>
      </c>
    </row>
    <row r="13" spans="1:12" ht="12.75">
      <c r="A13" s="10"/>
      <c r="B13" s="4"/>
      <c r="C13" s="1"/>
      <c r="D13" s="3"/>
      <c r="E13" s="3"/>
      <c r="F13" s="3"/>
      <c r="G13" s="3"/>
      <c r="H13" s="3"/>
      <c r="I13" s="3"/>
      <c r="J13" s="3"/>
      <c r="K13" s="3"/>
      <c r="L13" s="3"/>
    </row>
    <row r="14" spans="1:12" ht="12.75">
      <c r="A14" s="12" t="s">
        <v>18</v>
      </c>
      <c r="C14" s="3">
        <f>L12*(1+$B$16)/($B$18-$B$16)</f>
        <v>7087.045744544647</v>
      </c>
      <c r="D14" s="3"/>
      <c r="E14" s="3"/>
      <c r="F14" s="3"/>
      <c r="G14" s="3"/>
      <c r="H14" s="3"/>
      <c r="I14" s="3"/>
      <c r="J14" s="3"/>
      <c r="K14" s="3"/>
      <c r="L14" s="3"/>
    </row>
    <row r="15" ht="12.75">
      <c r="A15" s="10"/>
    </row>
    <row r="16" spans="1:2" ht="12.75">
      <c r="A16" s="15" t="s">
        <v>17</v>
      </c>
      <c r="B16" s="5">
        <v>0.03</v>
      </c>
    </row>
    <row r="17" spans="1:2" ht="12.75">
      <c r="A17" s="15"/>
      <c r="B17" s="1"/>
    </row>
    <row r="18" spans="1:2" ht="12.75">
      <c r="A18" s="15" t="s">
        <v>16</v>
      </c>
      <c r="B18" s="6">
        <v>0.09</v>
      </c>
    </row>
    <row r="19" ht="12.75">
      <c r="A19" s="10"/>
    </row>
    <row r="20" spans="1:2" ht="12.75">
      <c r="A20" s="15" t="s">
        <v>20</v>
      </c>
      <c r="B20" s="8">
        <f>C14+SUM(C12:L12)</f>
        <v>12000.05831963414</v>
      </c>
    </row>
    <row r="22" spans="1:2" ht="12.75">
      <c r="A22" s="15" t="s">
        <v>23</v>
      </c>
      <c r="B22" s="13">
        <f>B20/B8</f>
        <v>54.29890642368389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Lowell Herr</dc:creator>
  <cp:keywords/>
  <dc:description/>
  <cp:lastModifiedBy>Lowell Herr</cp:lastModifiedBy>
  <dcterms:created xsi:type="dcterms:W3CDTF">2005-01-12T00:01:10Z</dcterms:created>
  <dcterms:modified xsi:type="dcterms:W3CDTF">2005-01-12T03:30:23Z</dcterms:modified>
  <cp:category/>
  <cp:version/>
  <cp:contentType/>
  <cp:contentStatus/>
</cp:coreProperties>
</file>