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315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<sst xmlns="http://schemas.openxmlformats.org/spreadsheetml/2006/main" count="57" uniqueCount="48">
  <si>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Name</t>
  </si>
  <si>
    <t>End %</t>
  </si>
  <si>
    <t>Line  13</t>
  </si>
  <si>
    <t>Line 14</t>
  </si>
  <si>
    <t>Line 17</t>
  </si>
  <si>
    <t>Club</t>
  </si>
  <si>
    <t>20A</t>
  </si>
  <si>
    <t>9A</t>
  </si>
  <si>
    <t>16L</t>
  </si>
  <si>
    <t>20B</t>
  </si>
  <si>
    <t>Line 10</t>
  </si>
  <si>
    <t>Int &amp; Div</t>
  </si>
  <si>
    <t>ST Loss</t>
  </si>
  <si>
    <t>ST Gain</t>
  </si>
  <si>
    <t>LT Gain/Loss</t>
  </si>
  <si>
    <t>Line 24</t>
  </si>
  <si>
    <t>Adds</t>
  </si>
  <si>
    <t>Withdrawl</t>
  </si>
  <si>
    <t>K-1</t>
  </si>
  <si>
    <t>L-1</t>
  </si>
  <si>
    <t>3K-1</t>
  </si>
  <si>
    <t>25 &amp; 26</t>
  </si>
  <si>
    <t>Line 29</t>
  </si>
  <si>
    <t>Instructions to generate members MA Form 3K-1</t>
  </si>
  <si>
    <t>2. Generate Member status for year end (example:12/31/13) Enter member % in column B adds/withdrawls in columns N and O</t>
  </si>
  <si>
    <t xml:space="preserve">3. Generate and print Member status for beginning of year (example:1/1/13) - enter member tax basis in column L </t>
  </si>
  <si>
    <t>4. Enter amounts from Mass Form 3 Lines 10, 13, 14, 17 in Row 4 ("Club") columns C, D, E, F</t>
  </si>
  <si>
    <t>1. Generate Federal K-1 from Bivio and Massachusetts Form 3 manually</t>
  </si>
  <si>
    <t>5. Enter amounts from Federal K-1 Lines 20A, 8, 9A, 16L and 20B in columns indicated</t>
  </si>
  <si>
    <t>6. Enter amounts from columns C, D, E, F, L, M, P on Mass Form 3K-1 for each member in lines indicated</t>
  </si>
  <si>
    <t>Andrea</t>
  </si>
  <si>
    <t>Bob</t>
  </si>
  <si>
    <t>Cathy</t>
  </si>
  <si>
    <t>Dennis</t>
  </si>
  <si>
    <t>Elinor</t>
  </si>
  <si>
    <t>Fred</t>
  </si>
  <si>
    <t>Ginny</t>
  </si>
  <si>
    <t>Harold</t>
  </si>
  <si>
    <t>Janet</t>
  </si>
  <si>
    <t>Karl</t>
  </si>
  <si>
    <t>Linda</t>
  </si>
  <si>
    <t>Mike</t>
  </si>
  <si>
    <t>Nancy</t>
  </si>
  <si>
    <t>Otto</t>
  </si>
  <si>
    <t>Patty</t>
  </si>
  <si>
    <t>Ralph</t>
  </si>
  <si>
    <t>Sandy</t>
  </si>
  <si>
    <t>Calculations for Members' Massachusetts Form 3K-1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</si>
</sst>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8515625" style="0" customWidth="1"/>
    <col min="3" max="3" width="9.00390625" style="1" customWidth="1"/>
    <col min="6" max="6" width="11.7109375" style="0" bestFit="1" customWidth="1"/>
    <col min="14" max="14" width="5.8515625" style="0" bestFit="1" customWidth="1"/>
  </cols>
  <sheetData>
    <row r="1" ht="15">
      <c r="A1" t="s">
        <v>47</v>
      </c>
    </row>
    <row r="2" spans="3:6" ht="15">
      <c r="C2" s="1" t="s">
        <v>11</v>
      </c>
      <c r="D2" t="s">
        <v>13</v>
      </c>
      <c r="E2" t="s">
        <v>12</v>
      </c>
      <c r="F2" t="s">
        <v>14</v>
      </c>
    </row>
    <row r="3" spans="1:16" ht="15">
      <c r="A3" t="s">
        <v>0</v>
      </c>
      <c r="B3" t="s">
        <v>1</v>
      </c>
      <c r="C3" s="1" t="s">
        <v>20</v>
      </c>
      <c r="D3" s="1" t="s">
        <v>20</v>
      </c>
      <c r="E3" s="1" t="s">
        <v>20</v>
      </c>
      <c r="F3" s="1" t="s">
        <v>20</v>
      </c>
      <c r="G3" t="s">
        <v>18</v>
      </c>
      <c r="H3" t="s">
        <v>18</v>
      </c>
      <c r="I3" t="s">
        <v>18</v>
      </c>
      <c r="J3" t="s">
        <v>18</v>
      </c>
      <c r="K3" t="s">
        <v>19</v>
      </c>
      <c r="L3" t="s">
        <v>20</v>
      </c>
      <c r="M3" t="s">
        <v>20</v>
      </c>
      <c r="N3" t="s">
        <v>16</v>
      </c>
      <c r="O3" t="s">
        <v>17</v>
      </c>
      <c r="P3" t="s">
        <v>20</v>
      </c>
    </row>
    <row r="4" spans="3:16" ht="15">
      <c r="C4" s="1" t="s">
        <v>10</v>
      </c>
      <c r="D4" t="s">
        <v>2</v>
      </c>
      <c r="E4" t="s">
        <v>3</v>
      </c>
      <c r="F4" t="s">
        <v>4</v>
      </c>
      <c r="G4" t="s">
        <v>6</v>
      </c>
      <c r="H4">
        <v>8</v>
      </c>
      <c r="I4" t="s">
        <v>7</v>
      </c>
      <c r="J4" t="s">
        <v>8</v>
      </c>
      <c r="K4" t="s">
        <v>9</v>
      </c>
      <c r="L4" t="s">
        <v>15</v>
      </c>
      <c r="M4" t="s">
        <v>21</v>
      </c>
      <c r="P4" t="s">
        <v>22</v>
      </c>
    </row>
    <row r="5" spans="1:6" ht="15">
      <c r="A5" t="s">
        <v>5</v>
      </c>
      <c r="B5">
        <v>100</v>
      </c>
      <c r="C5" s="1">
        <v>2151</v>
      </c>
      <c r="D5">
        <v>0</v>
      </c>
      <c r="E5">
        <v>-563</v>
      </c>
      <c r="F5">
        <v>-1885</v>
      </c>
    </row>
    <row r="6" spans="1:16" ht="15">
      <c r="A6" t="s">
        <v>30</v>
      </c>
      <c r="B6">
        <v>0.0903</v>
      </c>
      <c r="C6" s="1">
        <f>+C$5*$B6</f>
        <v>194.23530000000002</v>
      </c>
      <c r="D6" s="1">
        <f>+D$5*$B6</f>
        <v>0</v>
      </c>
      <c r="E6" s="1">
        <f>+E$5*$B6</f>
        <v>-50.8389</v>
      </c>
      <c r="F6" s="1">
        <f aca="true" t="shared" si="0" ref="F6:F22">+F$5*$B6</f>
        <v>-170.21550000000002</v>
      </c>
      <c r="G6">
        <v>192</v>
      </c>
      <c r="H6">
        <v>-50</v>
      </c>
      <c r="I6">
        <v>-148</v>
      </c>
      <c r="J6">
        <v>10</v>
      </c>
      <c r="K6">
        <v>1</v>
      </c>
      <c r="L6">
        <v>14943</v>
      </c>
      <c r="M6">
        <f>+G6+H6+I6-J6-K6</f>
        <v>-17</v>
      </c>
      <c r="N6">
        <v>700</v>
      </c>
      <c r="O6">
        <v>0</v>
      </c>
      <c r="P6">
        <f>+L6+M6+N6-O6</f>
        <v>15626</v>
      </c>
    </row>
    <row r="7" spans="1:16" ht="15">
      <c r="A7" t="s">
        <v>31</v>
      </c>
      <c r="B7">
        <v>0.0639</v>
      </c>
      <c r="C7" s="1">
        <f aca="true" t="shared" si="1" ref="C7:C22">+C$5*$B7</f>
        <v>137.4489</v>
      </c>
      <c r="D7">
        <f aca="true" t="shared" si="2" ref="D7:E22">+D$5*$B7</f>
        <v>0</v>
      </c>
      <c r="E7" s="1">
        <f t="shared" si="2"/>
        <v>-35.975699999999996</v>
      </c>
      <c r="F7" s="1">
        <f t="shared" si="0"/>
        <v>-120.4515</v>
      </c>
      <c r="G7">
        <v>135</v>
      </c>
      <c r="H7">
        <v>-33</v>
      </c>
      <c r="I7">
        <v>-86</v>
      </c>
      <c r="J7">
        <v>7</v>
      </c>
      <c r="K7">
        <v>1</v>
      </c>
      <c r="L7">
        <v>19585</v>
      </c>
      <c r="M7">
        <f>+G7+H7+I7-J7-K7</f>
        <v>8</v>
      </c>
      <c r="N7">
        <v>800</v>
      </c>
      <c r="O7">
        <v>0</v>
      </c>
      <c r="P7">
        <f aca="true" t="shared" si="3" ref="P7:P22">+L7+M7+N7-O7</f>
        <v>20393</v>
      </c>
    </row>
    <row r="8" spans="1:16" ht="15">
      <c r="A8" t="s">
        <v>32</v>
      </c>
      <c r="B8">
        <v>0.0606</v>
      </c>
      <c r="C8" s="1">
        <f t="shared" si="1"/>
        <v>130.35060000000001</v>
      </c>
      <c r="D8">
        <f t="shared" si="2"/>
        <v>0</v>
      </c>
      <c r="E8" s="1">
        <f t="shared" si="2"/>
        <v>-34.1178</v>
      </c>
      <c r="F8" s="1">
        <f t="shared" si="0"/>
        <v>-114.23100000000001</v>
      </c>
      <c r="G8">
        <v>131</v>
      </c>
      <c r="H8">
        <v>-34</v>
      </c>
      <c r="I8">
        <v>-106</v>
      </c>
      <c r="J8">
        <v>7</v>
      </c>
      <c r="K8">
        <v>1</v>
      </c>
      <c r="L8">
        <v>8983</v>
      </c>
      <c r="M8">
        <f aca="true" t="shared" si="4" ref="M8:M22">+G8+H8+I8-J8-K8</f>
        <v>-17</v>
      </c>
      <c r="N8">
        <v>500</v>
      </c>
      <c r="O8">
        <v>0</v>
      </c>
      <c r="P8">
        <f t="shared" si="3"/>
        <v>9466</v>
      </c>
    </row>
    <row r="9" spans="1:16" ht="15">
      <c r="A9" t="s">
        <v>33</v>
      </c>
      <c r="B9">
        <v>0.0504</v>
      </c>
      <c r="C9" s="1">
        <f t="shared" si="1"/>
        <v>108.4104</v>
      </c>
      <c r="D9">
        <f t="shared" si="2"/>
        <v>0</v>
      </c>
      <c r="E9" s="1">
        <f t="shared" si="2"/>
        <v>-28.3752</v>
      </c>
      <c r="F9" s="1">
        <f t="shared" si="0"/>
        <v>-95.004</v>
      </c>
      <c r="G9">
        <v>110</v>
      </c>
      <c r="H9">
        <v>-28</v>
      </c>
      <c r="I9">
        <v>-91</v>
      </c>
      <c r="J9">
        <v>6</v>
      </c>
      <c r="K9">
        <v>1</v>
      </c>
      <c r="L9">
        <v>8496</v>
      </c>
      <c r="M9">
        <f t="shared" si="4"/>
        <v>-16</v>
      </c>
      <c r="N9">
        <v>150</v>
      </c>
      <c r="O9">
        <v>0</v>
      </c>
      <c r="P9">
        <f t="shared" si="3"/>
        <v>8630</v>
      </c>
    </row>
    <row r="10" spans="1:16" ht="18.75" customHeight="1">
      <c r="A10" t="s">
        <v>34</v>
      </c>
      <c r="B10">
        <v>0.0663</v>
      </c>
      <c r="C10" s="1">
        <f t="shared" si="1"/>
        <v>142.6113</v>
      </c>
      <c r="D10">
        <f t="shared" si="2"/>
        <v>0</v>
      </c>
      <c r="E10" s="1">
        <f t="shared" si="2"/>
        <v>-37.3269</v>
      </c>
      <c r="F10" s="1">
        <f t="shared" si="0"/>
        <v>-124.9755</v>
      </c>
      <c r="G10">
        <v>142</v>
      </c>
      <c r="H10">
        <v>-36</v>
      </c>
      <c r="I10">
        <v>-111</v>
      </c>
      <c r="J10">
        <v>7</v>
      </c>
      <c r="K10">
        <v>1</v>
      </c>
      <c r="L10">
        <v>11091</v>
      </c>
      <c r="M10">
        <f t="shared" si="4"/>
        <v>-13</v>
      </c>
      <c r="N10">
        <v>700</v>
      </c>
      <c r="O10">
        <v>0</v>
      </c>
      <c r="P10">
        <f t="shared" si="3"/>
        <v>11778</v>
      </c>
    </row>
    <row r="11" spans="1:16" ht="15">
      <c r="A11" t="s">
        <v>35</v>
      </c>
      <c r="B11">
        <v>0.0819</v>
      </c>
      <c r="C11" s="1">
        <f t="shared" si="1"/>
        <v>176.1669</v>
      </c>
      <c r="D11">
        <f t="shared" si="2"/>
        <v>0</v>
      </c>
      <c r="E11" s="1">
        <f t="shared" si="2"/>
        <v>-46.109700000000004</v>
      </c>
      <c r="F11" s="1">
        <f t="shared" si="0"/>
        <v>-154.3815</v>
      </c>
      <c r="G11">
        <v>174</v>
      </c>
      <c r="H11">
        <v>-44</v>
      </c>
      <c r="I11">
        <v>-133</v>
      </c>
      <c r="J11">
        <v>9</v>
      </c>
      <c r="K11">
        <v>1</v>
      </c>
      <c r="L11">
        <v>15916</v>
      </c>
      <c r="M11">
        <f t="shared" si="4"/>
        <v>-13</v>
      </c>
      <c r="N11">
        <v>900</v>
      </c>
      <c r="O11">
        <v>0</v>
      </c>
      <c r="P11">
        <f t="shared" si="3"/>
        <v>16803</v>
      </c>
    </row>
    <row r="12" spans="1:16" ht="15">
      <c r="A12" t="s">
        <v>36</v>
      </c>
      <c r="B12">
        <v>0.1075</v>
      </c>
      <c r="C12" s="1">
        <f t="shared" si="1"/>
        <v>231.2325</v>
      </c>
      <c r="D12">
        <f t="shared" si="2"/>
        <v>0</v>
      </c>
      <c r="E12" s="1">
        <f t="shared" si="2"/>
        <v>-60.5225</v>
      </c>
      <c r="F12" s="1">
        <f t="shared" si="0"/>
        <v>-202.6375</v>
      </c>
      <c r="G12">
        <v>227</v>
      </c>
      <c r="H12">
        <v>-59</v>
      </c>
      <c r="I12">
        <v>-168</v>
      </c>
      <c r="J12">
        <v>12</v>
      </c>
      <c r="K12">
        <v>2</v>
      </c>
      <c r="L12">
        <v>17670</v>
      </c>
      <c r="M12">
        <f t="shared" si="4"/>
        <v>-14</v>
      </c>
      <c r="N12">
        <v>1700</v>
      </c>
      <c r="O12">
        <v>0</v>
      </c>
      <c r="P12">
        <f t="shared" si="3"/>
        <v>19356</v>
      </c>
    </row>
    <row r="13" spans="1:16" ht="15">
      <c r="A13" t="s">
        <v>37</v>
      </c>
      <c r="B13">
        <v>0.0456</v>
      </c>
      <c r="C13" s="1">
        <f t="shared" si="1"/>
        <v>98.0856</v>
      </c>
      <c r="D13">
        <f t="shared" si="2"/>
        <v>0</v>
      </c>
      <c r="E13" s="1">
        <f t="shared" si="2"/>
        <v>-25.672800000000002</v>
      </c>
      <c r="F13" s="1">
        <f t="shared" si="0"/>
        <v>-85.956</v>
      </c>
      <c r="G13">
        <v>97</v>
      </c>
      <c r="H13">
        <v>-25</v>
      </c>
      <c r="I13">
        <v>-72</v>
      </c>
      <c r="J13">
        <v>5</v>
      </c>
      <c r="K13">
        <v>1</v>
      </c>
      <c r="L13">
        <v>11319</v>
      </c>
      <c r="M13">
        <f t="shared" si="4"/>
        <v>-6</v>
      </c>
      <c r="N13">
        <v>400</v>
      </c>
      <c r="O13">
        <v>0</v>
      </c>
      <c r="P13">
        <f t="shared" si="3"/>
        <v>11713</v>
      </c>
    </row>
    <row r="14" spans="1:16" ht="15">
      <c r="A14" t="s">
        <v>38</v>
      </c>
      <c r="B14">
        <v>0.0299</v>
      </c>
      <c r="C14" s="1">
        <f t="shared" si="1"/>
        <v>64.3149</v>
      </c>
      <c r="D14">
        <f t="shared" si="2"/>
        <v>0</v>
      </c>
      <c r="E14" s="1">
        <f t="shared" si="2"/>
        <v>-16.8337</v>
      </c>
      <c r="F14" s="1">
        <f t="shared" si="0"/>
        <v>-56.3615</v>
      </c>
      <c r="G14">
        <v>61</v>
      </c>
      <c r="H14">
        <v>-14</v>
      </c>
      <c r="I14">
        <v>-31</v>
      </c>
      <c r="J14">
        <v>3</v>
      </c>
      <c r="K14">
        <v>0</v>
      </c>
      <c r="L14">
        <v>4487</v>
      </c>
      <c r="M14">
        <f t="shared" si="4"/>
        <v>13</v>
      </c>
      <c r="N14">
        <v>1000</v>
      </c>
      <c r="O14">
        <v>0</v>
      </c>
      <c r="P14">
        <f t="shared" si="3"/>
        <v>5500</v>
      </c>
    </row>
    <row r="15" spans="1:16" ht="15">
      <c r="A15" t="s">
        <v>39</v>
      </c>
      <c r="B15">
        <v>0.0213</v>
      </c>
      <c r="C15" s="1">
        <f t="shared" si="1"/>
        <v>45.8163</v>
      </c>
      <c r="D15">
        <f t="shared" si="2"/>
        <v>0</v>
      </c>
      <c r="E15" s="1">
        <f t="shared" si="2"/>
        <v>-11.9919</v>
      </c>
      <c r="F15" s="1">
        <f t="shared" si="0"/>
        <v>-40.1505</v>
      </c>
      <c r="G15">
        <v>42</v>
      </c>
      <c r="H15">
        <v>-11</v>
      </c>
      <c r="I15">
        <v>-36</v>
      </c>
      <c r="J15">
        <v>2</v>
      </c>
      <c r="K15">
        <v>0</v>
      </c>
      <c r="L15">
        <v>3471</v>
      </c>
      <c r="M15">
        <f t="shared" si="4"/>
        <v>-7</v>
      </c>
      <c r="N15">
        <v>700</v>
      </c>
      <c r="O15">
        <v>0</v>
      </c>
      <c r="P15">
        <f t="shared" si="3"/>
        <v>4164</v>
      </c>
    </row>
    <row r="16" spans="1:16" ht="15">
      <c r="A16" t="s">
        <v>40</v>
      </c>
      <c r="B16">
        <v>0.0676</v>
      </c>
      <c r="C16" s="1">
        <f t="shared" si="1"/>
        <v>145.40759999999997</v>
      </c>
      <c r="D16">
        <f t="shared" si="2"/>
        <v>0</v>
      </c>
      <c r="E16" s="1">
        <f t="shared" si="2"/>
        <v>-38.0588</v>
      </c>
      <c r="F16" s="1">
        <f t="shared" si="0"/>
        <v>-127.42599999999999</v>
      </c>
      <c r="G16">
        <v>168</v>
      </c>
      <c r="H16">
        <v>-57</v>
      </c>
      <c r="I16">
        <v>-405</v>
      </c>
      <c r="J16">
        <v>10</v>
      </c>
      <c r="K16">
        <v>1</v>
      </c>
      <c r="L16">
        <v>15179</v>
      </c>
      <c r="M16">
        <f t="shared" si="4"/>
        <v>-305</v>
      </c>
      <c r="N16">
        <v>1100</v>
      </c>
      <c r="O16">
        <v>5000</v>
      </c>
      <c r="P16">
        <f t="shared" si="3"/>
        <v>10974</v>
      </c>
    </row>
    <row r="17" spans="1:16" ht="15">
      <c r="A17" t="s">
        <v>41</v>
      </c>
      <c r="B17">
        <v>0.0349</v>
      </c>
      <c r="C17" s="1">
        <f t="shared" si="1"/>
        <v>75.0699</v>
      </c>
      <c r="D17">
        <f t="shared" si="2"/>
        <v>0</v>
      </c>
      <c r="E17" s="1">
        <f t="shared" si="2"/>
        <v>-19.6487</v>
      </c>
      <c r="F17" s="1">
        <f t="shared" si="0"/>
        <v>-65.7865</v>
      </c>
      <c r="G17">
        <v>73</v>
      </c>
      <c r="H17">
        <v>-18</v>
      </c>
      <c r="I17">
        <v>-48</v>
      </c>
      <c r="J17">
        <v>4</v>
      </c>
      <c r="K17">
        <v>1</v>
      </c>
      <c r="L17">
        <v>2699</v>
      </c>
      <c r="M17">
        <f t="shared" si="4"/>
        <v>2</v>
      </c>
      <c r="N17">
        <v>600</v>
      </c>
      <c r="O17">
        <v>0</v>
      </c>
      <c r="P17">
        <f t="shared" si="3"/>
        <v>3301</v>
      </c>
    </row>
    <row r="18" spans="1:16" ht="15">
      <c r="A18" t="s">
        <v>42</v>
      </c>
      <c r="B18">
        <v>0.0769</v>
      </c>
      <c r="C18" s="1">
        <f t="shared" si="1"/>
        <v>165.4119</v>
      </c>
      <c r="D18">
        <f t="shared" si="2"/>
        <v>0</v>
      </c>
      <c r="E18" s="1">
        <f t="shared" si="2"/>
        <v>-43.2947</v>
      </c>
      <c r="F18" s="1">
        <f t="shared" si="0"/>
        <v>-144.9565</v>
      </c>
      <c r="G18">
        <v>163</v>
      </c>
      <c r="H18">
        <v>-42</v>
      </c>
      <c r="I18">
        <v>-112</v>
      </c>
      <c r="J18">
        <v>8</v>
      </c>
      <c r="K18">
        <v>1</v>
      </c>
      <c r="L18">
        <v>20946</v>
      </c>
      <c r="M18">
        <f t="shared" si="4"/>
        <v>0</v>
      </c>
      <c r="N18">
        <v>1100</v>
      </c>
      <c r="O18">
        <v>0</v>
      </c>
      <c r="P18">
        <f t="shared" si="3"/>
        <v>22046</v>
      </c>
    </row>
    <row r="19" spans="1:16" ht="15">
      <c r="A19" t="s">
        <v>43</v>
      </c>
      <c r="B19">
        <v>0.0488</v>
      </c>
      <c r="C19" s="1">
        <f t="shared" si="1"/>
        <v>104.9688</v>
      </c>
      <c r="D19">
        <f t="shared" si="2"/>
        <v>0</v>
      </c>
      <c r="E19" s="1">
        <f t="shared" si="2"/>
        <v>-27.474400000000003</v>
      </c>
      <c r="F19" s="1">
        <f t="shared" si="0"/>
        <v>-91.988</v>
      </c>
      <c r="G19">
        <v>106</v>
      </c>
      <c r="H19">
        <v>-28</v>
      </c>
      <c r="I19">
        <v>-91</v>
      </c>
      <c r="J19">
        <v>6</v>
      </c>
      <c r="K19">
        <v>1</v>
      </c>
      <c r="L19">
        <v>8332</v>
      </c>
      <c r="M19">
        <f t="shared" si="4"/>
        <v>-20</v>
      </c>
      <c r="N19">
        <v>500</v>
      </c>
      <c r="O19">
        <v>0</v>
      </c>
      <c r="P19">
        <f t="shared" si="3"/>
        <v>8812</v>
      </c>
    </row>
    <row r="20" spans="1:16" ht="15">
      <c r="A20" t="s">
        <v>44</v>
      </c>
      <c r="B20">
        <v>0.0264</v>
      </c>
      <c r="C20" s="1">
        <f t="shared" si="1"/>
        <v>56.7864</v>
      </c>
      <c r="D20">
        <f t="shared" si="2"/>
        <v>0</v>
      </c>
      <c r="E20" s="1">
        <f t="shared" si="2"/>
        <v>-14.863199999999999</v>
      </c>
      <c r="F20" s="1">
        <f t="shared" si="0"/>
        <v>-49.764</v>
      </c>
      <c r="G20">
        <v>54</v>
      </c>
      <c r="H20">
        <v>-13</v>
      </c>
      <c r="I20">
        <v>-37</v>
      </c>
      <c r="J20">
        <v>3</v>
      </c>
      <c r="K20">
        <v>0</v>
      </c>
      <c r="L20">
        <v>4263</v>
      </c>
      <c r="M20">
        <f t="shared" si="4"/>
        <v>1</v>
      </c>
      <c r="N20">
        <v>600</v>
      </c>
      <c r="O20">
        <v>0</v>
      </c>
      <c r="P20">
        <f t="shared" si="3"/>
        <v>4864</v>
      </c>
    </row>
    <row r="21" spans="1:16" ht="15">
      <c r="A21" t="s">
        <v>45</v>
      </c>
      <c r="B21">
        <v>0.0509</v>
      </c>
      <c r="C21" s="1">
        <f t="shared" si="1"/>
        <v>109.4859</v>
      </c>
      <c r="D21">
        <f t="shared" si="2"/>
        <v>0</v>
      </c>
      <c r="E21" s="1">
        <f t="shared" si="2"/>
        <v>-28.6567</v>
      </c>
      <c r="F21" s="1">
        <f t="shared" si="0"/>
        <v>-95.9465</v>
      </c>
      <c r="G21">
        <v>109</v>
      </c>
      <c r="H21">
        <v>-28</v>
      </c>
      <c r="I21">
        <v>-87</v>
      </c>
      <c r="J21">
        <v>6</v>
      </c>
      <c r="K21">
        <v>1</v>
      </c>
      <c r="L21">
        <v>13914</v>
      </c>
      <c r="M21">
        <f t="shared" si="4"/>
        <v>-13</v>
      </c>
      <c r="N21">
        <v>400</v>
      </c>
      <c r="O21">
        <v>0</v>
      </c>
      <c r="P21">
        <f t="shared" si="3"/>
        <v>14301</v>
      </c>
    </row>
    <row r="22" spans="1:16" ht="15">
      <c r="A22" t="s">
        <v>46</v>
      </c>
      <c r="B22">
        <v>0.0768</v>
      </c>
      <c r="C22" s="1">
        <f t="shared" si="1"/>
        <v>165.1968</v>
      </c>
      <c r="D22">
        <f t="shared" si="2"/>
        <v>0</v>
      </c>
      <c r="E22" s="1">
        <f t="shared" si="2"/>
        <v>-43.2384</v>
      </c>
      <c r="F22" s="1">
        <f t="shared" si="0"/>
        <v>-144.768</v>
      </c>
      <c r="G22">
        <v>164</v>
      </c>
      <c r="H22">
        <v>-42</v>
      </c>
      <c r="I22">
        <v>-122</v>
      </c>
      <c r="J22">
        <v>8</v>
      </c>
      <c r="K22">
        <v>1</v>
      </c>
      <c r="L22">
        <v>13173</v>
      </c>
      <c r="M22">
        <f t="shared" si="4"/>
        <v>-9</v>
      </c>
      <c r="N22">
        <v>700</v>
      </c>
      <c r="O22">
        <v>0</v>
      </c>
      <c r="P22">
        <f t="shared" si="3"/>
        <v>13864</v>
      </c>
    </row>
    <row r="23" spans="2:16" ht="15">
      <c r="B23">
        <f>SUM(B6:B22)</f>
        <v>1</v>
      </c>
      <c r="C23" s="1">
        <f>SUM(C6:C22)</f>
        <v>2151.0000000000005</v>
      </c>
      <c r="D23">
        <f aca="true" t="shared" si="5" ref="D23:P23">SUM(D6:D22)</f>
        <v>0</v>
      </c>
      <c r="E23">
        <f t="shared" si="5"/>
        <v>-563</v>
      </c>
      <c r="F23">
        <f t="shared" si="5"/>
        <v>-1884.9999999999998</v>
      </c>
      <c r="G23">
        <f t="shared" si="5"/>
        <v>2148</v>
      </c>
      <c r="H23">
        <f t="shared" si="5"/>
        <v>-562</v>
      </c>
      <c r="I23">
        <f t="shared" si="5"/>
        <v>-1884</v>
      </c>
      <c r="J23">
        <f t="shared" si="5"/>
        <v>113</v>
      </c>
      <c r="K23">
        <f t="shared" si="5"/>
        <v>15</v>
      </c>
      <c r="L23">
        <f t="shared" si="5"/>
        <v>194467</v>
      </c>
      <c r="M23">
        <f t="shared" si="5"/>
        <v>-426</v>
      </c>
      <c r="N23">
        <f t="shared" si="5"/>
        <v>12550</v>
      </c>
      <c r="O23">
        <f t="shared" si="5"/>
        <v>5000</v>
      </c>
      <c r="P23">
        <f t="shared" si="5"/>
        <v>201591</v>
      </c>
    </row>
    <row r="25" ht="15">
      <c r="A25" t="s">
        <v>23</v>
      </c>
    </row>
    <row r="26" ht="15">
      <c r="A26" t="s">
        <v>27</v>
      </c>
    </row>
    <row r="27" ht="15">
      <c r="A27" t="s">
        <v>24</v>
      </c>
    </row>
    <row r="28" ht="15">
      <c r="A28" t="s">
        <v>25</v>
      </c>
    </row>
    <row r="29" ht="15">
      <c r="A29" t="s">
        <v>26</v>
      </c>
    </row>
    <row r="30" ht="15">
      <c r="A30" t="s">
        <v>28</v>
      </c>
    </row>
    <row r="31" ht="15">
      <c r="A31" t="s">
        <v>29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Scanning Devices Inc</dc:creator>
  <cp:keywords/>
  <dc:description/>
  <cp:lastModifiedBy>Pam Scott</cp:lastModifiedBy>
  <cp:lastPrinted>2014-03-14T13:41:14Z</cp:lastPrinted>
  <dcterms:created xsi:type="dcterms:W3CDTF">2013-03-18T21:34:47Z</dcterms:created>
  <dcterms:modified xsi:type="dcterms:W3CDTF">2015-03-04T15:02:50Z</dcterms:modified>
  <cp:category/>
  <cp:version/>
  <cp:contentType/>
  <cp:contentStatus/>
</cp:coreProperties>
</file>