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225" windowWidth="13095" windowHeight="8355" activeTab="0"/>
  </bookViews>
  <sheets>
    <sheet name="Feb-2002 Summary" sheetId="1" r:id="rId1"/>
  </sheets>
  <definedNames>
    <definedName name="_xlnm.Print_Area" localSheetId="0">'Feb-2002 Summary'!$A$1:$I$148</definedName>
  </definedNames>
  <calcPr fullCalcOnLoad="1"/>
</workbook>
</file>

<file path=xl/sharedStrings.xml><?xml version="1.0" encoding="utf-8"?>
<sst xmlns="http://schemas.openxmlformats.org/spreadsheetml/2006/main" count="359" uniqueCount="131">
  <si>
    <t>Partner</t>
  </si>
  <si>
    <t>Deborah Rollins Thorne</t>
  </si>
  <si>
    <t>Investments</t>
  </si>
  <si>
    <t>Shares</t>
  </si>
  <si>
    <t>Cost</t>
  </si>
  <si>
    <t>Symbol</t>
  </si>
  <si>
    <t xml:space="preserve">JNJ </t>
  </si>
  <si>
    <t>Johnson &amp; Johnson</t>
  </si>
  <si>
    <t>Biogen, Inc.</t>
  </si>
  <si>
    <t>BGEN</t>
  </si>
  <si>
    <t>Cash</t>
  </si>
  <si>
    <t>JNJ</t>
  </si>
  <si>
    <t>Biogen</t>
  </si>
  <si>
    <t>Annie Clausen</t>
  </si>
  <si>
    <t xml:space="preserve"> Value</t>
  </si>
  <si>
    <t>Totals</t>
  </si>
  <si>
    <t>Theressa Jefferson</t>
  </si>
  <si>
    <t>Debbie Hibbard</t>
  </si>
  <si>
    <t>Cheri Sipe</t>
  </si>
  <si>
    <t>Pam Low</t>
  </si>
  <si>
    <t>Cindy Farley</t>
  </si>
  <si>
    <t>Jamie Harness</t>
  </si>
  <si>
    <t>Joselle Bacos</t>
  </si>
  <si>
    <t>Nancy Anderson</t>
  </si>
  <si>
    <t>Ellen Gunderson</t>
  </si>
  <si>
    <t>Bernice Hoosier</t>
  </si>
  <si>
    <t>Rose Mary Jost</t>
  </si>
  <si>
    <t>Carol Riley</t>
  </si>
  <si>
    <t>Patrice Goodman</t>
  </si>
  <si>
    <t>Gain/Loss</t>
  </si>
  <si>
    <t>G/L %</t>
  </si>
  <si>
    <t>Target Corp</t>
  </si>
  <si>
    <t>TGT</t>
  </si>
  <si>
    <t>WMT</t>
  </si>
  <si>
    <t>Wal-Mart Stores</t>
  </si>
  <si>
    <t>Biogen, Inc</t>
  </si>
  <si>
    <t>Home Depot</t>
  </si>
  <si>
    <t>HD</t>
  </si>
  <si>
    <t>Tyco International</t>
  </si>
  <si>
    <t>TYC</t>
  </si>
  <si>
    <t>Hollywood Entertainment</t>
  </si>
  <si>
    <t>HLYW</t>
  </si>
  <si>
    <t>Sara Lee Corp</t>
  </si>
  <si>
    <t>SLE</t>
  </si>
  <si>
    <t>Cardinal Health</t>
  </si>
  <si>
    <t>CAH</t>
  </si>
  <si>
    <t>Fiserv, Inc</t>
  </si>
  <si>
    <t>FISV</t>
  </si>
  <si>
    <t>Capital One Financial</t>
  </si>
  <si>
    <t>COF</t>
  </si>
  <si>
    <t>United Technologies</t>
  </si>
  <si>
    <t>UTX</t>
  </si>
  <si>
    <t>NOK</t>
  </si>
  <si>
    <t>Nokia Corp</t>
  </si>
  <si>
    <t>PFE</t>
  </si>
  <si>
    <t>Check Point Software Tech</t>
  </si>
  <si>
    <t>CHKP</t>
  </si>
  <si>
    <t>ADI</t>
  </si>
  <si>
    <t>Analog Devices</t>
  </si>
  <si>
    <t>William Wrigley Jr. Company</t>
  </si>
  <si>
    <t>WWY</t>
  </si>
  <si>
    <t>Pfizer, Inc</t>
  </si>
  <si>
    <t>Intel Corp</t>
  </si>
  <si>
    <t>INTC</t>
  </si>
  <si>
    <t>BOL</t>
  </si>
  <si>
    <t>Concord EFS</t>
  </si>
  <si>
    <t>CEFT</t>
  </si>
  <si>
    <t>Biogen Inc</t>
  </si>
  <si>
    <t>Verizon Communications</t>
  </si>
  <si>
    <t>VZ</t>
  </si>
  <si>
    <t>Citicorp Inc</t>
  </si>
  <si>
    <t>C</t>
  </si>
  <si>
    <t>Martha Stewart Living</t>
  </si>
  <si>
    <t>MSO</t>
  </si>
  <si>
    <t>3M</t>
  </si>
  <si>
    <t>MMM</t>
  </si>
  <si>
    <t>Microsoft</t>
  </si>
  <si>
    <t>MSFT</t>
  </si>
  <si>
    <t>McDonalds</t>
  </si>
  <si>
    <t>MCD</t>
  </si>
  <si>
    <t>Estee Lauder</t>
  </si>
  <si>
    <t>EL</t>
  </si>
  <si>
    <t>Direct Focus</t>
  </si>
  <si>
    <t>DFXI</t>
  </si>
  <si>
    <t>DNA</t>
  </si>
  <si>
    <t>AGN</t>
  </si>
  <si>
    <t>Allergan, Inc.</t>
  </si>
  <si>
    <t>Millennium Pharmaceuticals</t>
  </si>
  <si>
    <t>Genetech, Inc</t>
  </si>
  <si>
    <t>MLNM</t>
  </si>
  <si>
    <t>RPM</t>
  </si>
  <si>
    <t>Proctor &amp; Gamble</t>
  </si>
  <si>
    <t>PG</t>
  </si>
  <si>
    <t>WD-40 Company</t>
  </si>
  <si>
    <t>WDFC</t>
  </si>
  <si>
    <t>RPM, Inc</t>
  </si>
  <si>
    <t>*30</t>
  </si>
  <si>
    <t>Annette Gault</t>
  </si>
  <si>
    <t>Debra Appel</t>
  </si>
  <si>
    <t>Brandi Toscano</t>
  </si>
  <si>
    <t>Bausch &amp; Lomb</t>
  </si>
  <si>
    <t>PHM</t>
  </si>
  <si>
    <t>*Pulte Homes, Inc</t>
  </si>
  <si>
    <t>Starbucks</t>
  </si>
  <si>
    <t>SBUX</t>
  </si>
  <si>
    <t>Microsoft Corp</t>
  </si>
  <si>
    <t>*40</t>
  </si>
  <si>
    <t>Exxon Mobil Corp</t>
  </si>
  <si>
    <t>XOM</t>
  </si>
  <si>
    <t>Lockheed Martin</t>
  </si>
  <si>
    <t>LMT</t>
  </si>
  <si>
    <t>Eli Lilly</t>
  </si>
  <si>
    <t>LLY</t>
  </si>
  <si>
    <t>Sara Lee Corp.</t>
  </si>
  <si>
    <t>BAC</t>
  </si>
  <si>
    <t>HDI</t>
  </si>
  <si>
    <t>K-Mart</t>
  </si>
  <si>
    <t>KM</t>
  </si>
  <si>
    <t>SWY</t>
  </si>
  <si>
    <t>Safeway, Inc</t>
  </si>
  <si>
    <t>McDonald's Corp</t>
  </si>
  <si>
    <t>Katie Moseley</t>
  </si>
  <si>
    <t>Bank of America</t>
  </si>
  <si>
    <t>Harley-Davidson, Inc.</t>
  </si>
  <si>
    <t>Dee La Plante</t>
  </si>
  <si>
    <t>Wal-Mart</t>
  </si>
  <si>
    <t>Nokia</t>
  </si>
  <si>
    <t>*100.952</t>
  </si>
  <si>
    <t>Partner---02/28/02</t>
  </si>
  <si>
    <t>DIAN</t>
  </si>
  <si>
    <t>DIANON Systems, Inc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</si>
</sst>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0.00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Accounting"/>
      <sz val="8"/>
      <name val="Arial"/>
      <family val="2"/>
    </font>
    <font>
      <b/>
      <u val="singleAccounting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9" fontId="2" fillId="2" borderId="2" xfId="19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 applyBorder="1" applyAlignment="1">
      <alignment horizontal="center"/>
    </xf>
    <xf numFmtId="44" fontId="1" fillId="2" borderId="0" xfId="17" applyFont="1" applyFill="1" applyBorder="1" applyAlignment="1">
      <alignment horizontal="center"/>
    </xf>
    <xf numFmtId="44" fontId="1" fillId="2" borderId="0" xfId="17" applyFont="1" applyFill="1" applyBorder="1" applyAlignment="1">
      <alignment/>
    </xf>
    <xf numFmtId="44" fontId="2" fillId="2" borderId="0" xfId="0" applyNumberFormat="1" applyFont="1" applyFill="1" applyBorder="1" applyAlignment="1">
      <alignment/>
    </xf>
    <xf numFmtId="164" fontId="1" fillId="2" borderId="4" xfId="19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 horizontal="center"/>
    </xf>
    <xf numFmtId="44" fontId="1" fillId="2" borderId="0" xfId="0" applyNumberFormat="1" applyFont="1" applyFill="1" applyBorder="1" applyAlignment="1">
      <alignment/>
    </xf>
    <xf numFmtId="0" fontId="1" fillId="2" borderId="0" xfId="0" applyNumberFormat="1" applyFont="1" applyFill="1" applyBorder="1" applyAlignment="1">
      <alignment/>
    </xf>
    <xf numFmtId="44" fontId="4" fillId="2" borderId="0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2" fillId="2" borderId="5" xfId="0" applyNumberFormat="1" applyFont="1" applyFill="1" applyBorder="1" applyAlignment="1">
      <alignment/>
    </xf>
    <xf numFmtId="44" fontId="2" fillId="2" borderId="5" xfId="17" applyFont="1" applyFill="1" applyBorder="1" applyAlignment="1">
      <alignment horizontal="center"/>
    </xf>
    <xf numFmtId="44" fontId="2" fillId="2" borderId="5" xfId="17" applyFont="1" applyFill="1" applyBorder="1" applyAlignment="1">
      <alignment/>
    </xf>
    <xf numFmtId="44" fontId="2" fillId="2" borderId="5" xfId="0" applyNumberFormat="1" applyFont="1" applyFill="1" applyBorder="1" applyAlignment="1">
      <alignment/>
    </xf>
    <xf numFmtId="164" fontId="1" fillId="2" borderId="6" xfId="19" applyNumberFormat="1" applyFont="1" applyFill="1" applyBorder="1" applyAlignment="1">
      <alignment/>
    </xf>
    <xf numFmtId="44" fontId="1" fillId="2" borderId="5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44" fontId="1" fillId="2" borderId="0" xfId="17" applyFont="1" applyFill="1" applyBorder="1" applyAlignment="1">
      <alignment horizontal="right"/>
    </xf>
    <xf numFmtId="44" fontId="3" fillId="2" borderId="0" xfId="17" applyFont="1" applyFill="1" applyBorder="1" applyAlignment="1">
      <alignment horizontal="center"/>
    </xf>
    <xf numFmtId="44" fontId="3" fillId="2" borderId="0" xfId="17" applyFont="1" applyFill="1" applyBorder="1" applyAlignment="1">
      <alignment/>
    </xf>
    <xf numFmtId="44" fontId="3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164" fontId="1" fillId="2" borderId="6" xfId="0" applyNumberFormat="1" applyFont="1" applyFill="1" applyBorder="1" applyAlignment="1">
      <alignment/>
    </xf>
    <xf numFmtId="0" fontId="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44" fontId="1" fillId="2" borderId="8" xfId="17" applyFont="1" applyFill="1" applyBorder="1" applyAlignment="1">
      <alignment/>
    </xf>
    <xf numFmtId="164" fontId="1" fillId="2" borderId="4" xfId="0" applyNumberFormat="1" applyFont="1" applyFill="1" applyBorder="1" applyAlignment="1">
      <alignment/>
    </xf>
    <xf numFmtId="0" fontId="1" fillId="2" borderId="0" xfId="17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2" width="20.421875" style="0" bestFit="1" customWidth="1"/>
    <col min="3" max="3" width="6.8515625" style="0" bestFit="1" customWidth="1"/>
    <col min="4" max="4" width="7.28125" style="0" bestFit="1" customWidth="1"/>
    <col min="5" max="5" width="10.140625" style="0" customWidth="1"/>
    <col min="6" max="6" width="13.28125" style="0" bestFit="1" customWidth="1"/>
    <col min="7" max="7" width="4.57421875" style="0" customWidth="1"/>
    <col min="8" max="8" width="10.57421875" style="0" bestFit="1" customWidth="1"/>
    <col min="9" max="9" width="8.7109375" style="0" bestFit="1" customWidth="1"/>
  </cols>
  <sheetData>
    <row r="1" spans="1:9" ht="13.5" thickBot="1">
      <c r="A1" s="3" t="s">
        <v>128</v>
      </c>
      <c r="B1" s="4" t="s">
        <v>2</v>
      </c>
      <c r="C1" s="4" t="s">
        <v>5</v>
      </c>
      <c r="D1" s="4" t="s">
        <v>3</v>
      </c>
      <c r="E1" s="4" t="s">
        <v>4</v>
      </c>
      <c r="F1" s="4" t="s">
        <v>14</v>
      </c>
      <c r="G1" s="5"/>
      <c r="H1" s="4" t="s">
        <v>29</v>
      </c>
      <c r="I1" s="6" t="s">
        <v>30</v>
      </c>
    </row>
    <row r="2" spans="1:9" ht="12.75">
      <c r="A2" s="7" t="s">
        <v>23</v>
      </c>
      <c r="B2" s="7" t="s">
        <v>31</v>
      </c>
      <c r="C2" s="8" t="s">
        <v>32</v>
      </c>
      <c r="D2" s="9">
        <v>100.435</v>
      </c>
      <c r="E2" s="10">
        <v>3724</v>
      </c>
      <c r="F2" s="11">
        <v>4208.23</v>
      </c>
      <c r="G2" s="7"/>
      <c r="H2" s="12">
        <f>SUM(F2-E2)</f>
        <v>484.22999999999956</v>
      </c>
      <c r="I2" s="13">
        <f>SUM(H2/E2)</f>
        <v>0.13002953813104176</v>
      </c>
    </row>
    <row r="3" spans="1:9" ht="12.75">
      <c r="A3" s="7"/>
      <c r="B3" s="7" t="s">
        <v>44</v>
      </c>
      <c r="C3" s="8" t="s">
        <v>45</v>
      </c>
      <c r="D3" s="14">
        <v>50</v>
      </c>
      <c r="E3" s="10">
        <v>3742</v>
      </c>
      <c r="F3" s="11">
        <v>3304.5</v>
      </c>
      <c r="G3" s="7"/>
      <c r="H3" s="15">
        <f>SUM(F3-E3)</f>
        <v>-437.5</v>
      </c>
      <c r="I3" s="13">
        <f>SUM(H3/E3)</f>
        <v>-0.11691608765366114</v>
      </c>
    </row>
    <row r="4" spans="1:9" ht="12.75">
      <c r="A4" s="7"/>
      <c r="B4" s="7" t="s">
        <v>46</v>
      </c>
      <c r="C4" s="8" t="s">
        <v>47</v>
      </c>
      <c r="D4" s="14" t="s">
        <v>96</v>
      </c>
      <c r="E4" s="10">
        <v>1148</v>
      </c>
      <c r="F4" s="11">
        <v>1282.2</v>
      </c>
      <c r="G4" s="7"/>
      <c r="H4" s="12">
        <f>SUM(F4-E4)</f>
        <v>134.20000000000005</v>
      </c>
      <c r="I4" s="13">
        <f>SUM(H4/E4)</f>
        <v>0.1168989547038328</v>
      </c>
    </row>
    <row r="5" spans="1:9" ht="15">
      <c r="A5" s="7"/>
      <c r="B5" s="7" t="s">
        <v>10</v>
      </c>
      <c r="C5" s="8"/>
      <c r="D5" s="16"/>
      <c r="E5" s="29">
        <v>1386</v>
      </c>
      <c r="F5" s="30">
        <v>1389.75</v>
      </c>
      <c r="G5" s="7"/>
      <c r="H5" s="17">
        <f>SUM(F5-E5)</f>
        <v>3.75</v>
      </c>
      <c r="I5" s="13">
        <f>SUM(H5/E5)</f>
        <v>0.0027056277056277055</v>
      </c>
    </row>
    <row r="6" spans="1:9" ht="13.5" thickBot="1">
      <c r="A6" s="18"/>
      <c r="B6" s="18"/>
      <c r="C6" s="19"/>
      <c r="D6" s="20" t="s">
        <v>15</v>
      </c>
      <c r="E6" s="21">
        <f>SUM(E2:E5)</f>
        <v>10000</v>
      </c>
      <c r="F6" s="22">
        <f>SUM(F2:F5)</f>
        <v>10184.68</v>
      </c>
      <c r="G6" s="18"/>
      <c r="H6" s="23">
        <f>SUM(F6-10000)</f>
        <v>184.6800000000003</v>
      </c>
      <c r="I6" s="24">
        <f>SUM(H6/10000)</f>
        <v>0.01846800000000003</v>
      </c>
    </row>
    <row r="7" ht="13.5" thickBot="1"/>
    <row r="8" spans="1:9" ht="13.5" thickBot="1">
      <c r="A8" s="3" t="s">
        <v>0</v>
      </c>
      <c r="B8" s="4" t="s">
        <v>2</v>
      </c>
      <c r="C8" s="4" t="s">
        <v>5</v>
      </c>
      <c r="D8" s="4" t="s">
        <v>3</v>
      </c>
      <c r="E8" s="4" t="s">
        <v>4</v>
      </c>
      <c r="F8" s="4" t="s">
        <v>14</v>
      </c>
      <c r="G8" s="5"/>
      <c r="H8" s="4" t="s">
        <v>29</v>
      </c>
      <c r="I8" s="6" t="s">
        <v>30</v>
      </c>
    </row>
    <row r="9" spans="1:9" ht="12.75">
      <c r="A9" s="7" t="s">
        <v>98</v>
      </c>
      <c r="B9" s="7" t="s">
        <v>10</v>
      </c>
      <c r="C9" s="8"/>
      <c r="D9" s="16"/>
      <c r="E9" s="10">
        <v>10000</v>
      </c>
      <c r="F9" s="11">
        <v>10000</v>
      </c>
      <c r="G9" s="7"/>
      <c r="H9" s="15">
        <f>SUM(F9-E9)</f>
        <v>0</v>
      </c>
      <c r="I9" s="13">
        <f>SUM(H9/E9)</f>
        <v>0</v>
      </c>
    </row>
    <row r="10" spans="1:9" ht="13.5" thickBot="1">
      <c r="A10" s="18"/>
      <c r="B10" s="18"/>
      <c r="C10" s="19"/>
      <c r="D10" s="20" t="s">
        <v>15</v>
      </c>
      <c r="E10" s="21">
        <f>SUM(E9)</f>
        <v>10000</v>
      </c>
      <c r="F10" s="22">
        <f>SUM(F9)</f>
        <v>10000</v>
      </c>
      <c r="G10" s="18"/>
      <c r="H10" s="25">
        <f>SUM(F10-10000)</f>
        <v>0</v>
      </c>
      <c r="I10" s="24">
        <f>SUM(H10/10000)</f>
        <v>0</v>
      </c>
    </row>
    <row r="11" ht="13.5" thickBot="1"/>
    <row r="12" spans="1:9" ht="13.5" thickBot="1">
      <c r="A12" s="3" t="s">
        <v>0</v>
      </c>
      <c r="B12" s="4" t="s">
        <v>2</v>
      </c>
      <c r="C12" s="4" t="s">
        <v>5</v>
      </c>
      <c r="D12" s="4" t="s">
        <v>3</v>
      </c>
      <c r="E12" s="4" t="s">
        <v>4</v>
      </c>
      <c r="F12" s="4" t="s">
        <v>14</v>
      </c>
      <c r="G12" s="5"/>
      <c r="H12" s="4" t="s">
        <v>29</v>
      </c>
      <c r="I12" s="6" t="s">
        <v>30</v>
      </c>
    </row>
    <row r="13" spans="1:9" ht="12.75">
      <c r="A13" s="7" t="s">
        <v>22</v>
      </c>
      <c r="B13" s="27" t="s">
        <v>119</v>
      </c>
      <c r="C13" s="8" t="s">
        <v>118</v>
      </c>
      <c r="D13" s="8">
        <v>25</v>
      </c>
      <c r="E13" s="28">
        <v>1010.5</v>
      </c>
      <c r="F13" s="28">
        <v>1074.5</v>
      </c>
      <c r="G13" s="11"/>
      <c r="H13" s="12">
        <f>SUM(F13-E13)</f>
        <v>64</v>
      </c>
      <c r="I13" s="13">
        <f>SUM(H13/E13)</f>
        <v>0.06333498268184068</v>
      </c>
    </row>
    <row r="14" spans="1:9" ht="12.75">
      <c r="A14" s="26"/>
      <c r="B14" s="27" t="s">
        <v>125</v>
      </c>
      <c r="C14" s="8" t="s">
        <v>33</v>
      </c>
      <c r="D14" s="8">
        <v>25</v>
      </c>
      <c r="E14" s="28">
        <v>1433.75</v>
      </c>
      <c r="F14" s="28">
        <v>1550.25</v>
      </c>
      <c r="G14" s="11"/>
      <c r="H14" s="12">
        <f>SUM(F14-E14)</f>
        <v>116.5</v>
      </c>
      <c r="I14" s="13">
        <f>SUM(H14/E14)</f>
        <v>0.08125544899738447</v>
      </c>
    </row>
    <row r="15" spans="1:9" ht="15">
      <c r="A15" s="7"/>
      <c r="B15" s="7" t="s">
        <v>10</v>
      </c>
      <c r="C15" s="8"/>
      <c r="D15" s="16"/>
      <c r="E15" s="29">
        <v>7555.75</v>
      </c>
      <c r="F15" s="30">
        <v>7555.75</v>
      </c>
      <c r="G15" s="7"/>
      <c r="H15" s="31">
        <f>SUM(F15-E15)</f>
        <v>0</v>
      </c>
      <c r="I15" s="13">
        <f>SUM(H15/E15)</f>
        <v>0</v>
      </c>
    </row>
    <row r="16" spans="1:9" ht="13.5" thickBot="1">
      <c r="A16" s="18"/>
      <c r="B16" s="18"/>
      <c r="C16" s="19"/>
      <c r="D16" s="20" t="s">
        <v>15</v>
      </c>
      <c r="E16" s="21">
        <f>SUM(E13:E15)</f>
        <v>10000</v>
      </c>
      <c r="F16" s="22">
        <f>SUM(F13:F15)</f>
        <v>10180.5</v>
      </c>
      <c r="G16" s="18"/>
      <c r="H16" s="23">
        <f>SUM(F16-10000)</f>
        <v>180.5</v>
      </c>
      <c r="I16" s="24">
        <f>SUM(H16/10000)</f>
        <v>0.01805</v>
      </c>
    </row>
    <row r="17" ht="13.5" thickBot="1"/>
    <row r="18" spans="1:9" ht="13.5" thickBot="1">
      <c r="A18" s="3" t="s">
        <v>0</v>
      </c>
      <c r="B18" s="4" t="s">
        <v>2</v>
      </c>
      <c r="C18" s="4" t="s">
        <v>5</v>
      </c>
      <c r="D18" s="4" t="s">
        <v>3</v>
      </c>
      <c r="E18" s="4" t="s">
        <v>4</v>
      </c>
      <c r="F18" s="4" t="s">
        <v>14</v>
      </c>
      <c r="G18" s="5"/>
      <c r="H18" s="4" t="s">
        <v>29</v>
      </c>
      <c r="I18" s="6" t="s">
        <v>30</v>
      </c>
    </row>
    <row r="19" spans="1:9" ht="12.75">
      <c r="A19" s="7" t="s">
        <v>13</v>
      </c>
      <c r="B19" s="7" t="s">
        <v>10</v>
      </c>
      <c r="C19" s="8"/>
      <c r="D19" s="16"/>
      <c r="E19" s="10">
        <v>10000</v>
      </c>
      <c r="F19" s="11">
        <v>10000</v>
      </c>
      <c r="G19" s="7"/>
      <c r="H19" s="15">
        <f>SUM(F19-E19)</f>
        <v>0</v>
      </c>
      <c r="I19" s="13">
        <f>SUM(H19/E19)</f>
        <v>0</v>
      </c>
    </row>
    <row r="20" spans="1:9" ht="13.5" thickBot="1">
      <c r="A20" s="18"/>
      <c r="B20" s="18"/>
      <c r="C20" s="19"/>
      <c r="D20" s="20" t="s">
        <v>15</v>
      </c>
      <c r="E20" s="21">
        <f>SUM(E19)</f>
        <v>10000</v>
      </c>
      <c r="F20" s="22">
        <f>SUM(F19)</f>
        <v>10000</v>
      </c>
      <c r="G20" s="18"/>
      <c r="H20" s="23">
        <f>SUM(F20-10000)</f>
        <v>0</v>
      </c>
      <c r="I20" s="24">
        <f>SUM(H20/10000)</f>
        <v>0</v>
      </c>
    </row>
    <row r="21" ht="13.5" thickBot="1"/>
    <row r="22" spans="1:9" ht="13.5" thickBot="1">
      <c r="A22" s="3" t="s">
        <v>0</v>
      </c>
      <c r="B22" s="4" t="s">
        <v>2</v>
      </c>
      <c r="C22" s="4" t="s">
        <v>5</v>
      </c>
      <c r="D22" s="4" t="s">
        <v>3</v>
      </c>
      <c r="E22" s="4" t="s">
        <v>4</v>
      </c>
      <c r="F22" s="4" t="s">
        <v>14</v>
      </c>
      <c r="G22" s="5"/>
      <c r="H22" s="4" t="s">
        <v>29</v>
      </c>
      <c r="I22" s="6" t="s">
        <v>30</v>
      </c>
    </row>
    <row r="23" spans="1:9" ht="12.75">
      <c r="A23" s="7" t="s">
        <v>20</v>
      </c>
      <c r="B23" s="7" t="s">
        <v>10</v>
      </c>
      <c r="C23" s="8"/>
      <c r="D23" s="16"/>
      <c r="E23" s="10">
        <v>10000</v>
      </c>
      <c r="F23" s="11">
        <v>10000</v>
      </c>
      <c r="G23" s="7"/>
      <c r="H23" s="15">
        <f>SUM(F23-E23)</f>
        <v>0</v>
      </c>
      <c r="I23" s="13">
        <f>SUM(H23/E23)</f>
        <v>0</v>
      </c>
    </row>
    <row r="24" spans="1:9" ht="13.5" thickBot="1">
      <c r="A24" s="18"/>
      <c r="B24" s="18"/>
      <c r="C24" s="19"/>
      <c r="D24" s="20" t="s">
        <v>15</v>
      </c>
      <c r="E24" s="21">
        <f>SUM(E23)</f>
        <v>10000</v>
      </c>
      <c r="F24" s="22">
        <f>SUM(F23)</f>
        <v>10000</v>
      </c>
      <c r="G24" s="18"/>
      <c r="H24" s="23">
        <f>SUM(F24-10000)</f>
        <v>0</v>
      </c>
      <c r="I24" s="24">
        <f>SUM(H24/10000)</f>
        <v>0</v>
      </c>
    </row>
    <row r="25" ht="13.5" thickBot="1"/>
    <row r="26" spans="1:9" ht="13.5" thickBot="1">
      <c r="A26" s="3" t="s">
        <v>0</v>
      </c>
      <c r="B26" s="4" t="s">
        <v>2</v>
      </c>
      <c r="C26" s="4" t="s">
        <v>5</v>
      </c>
      <c r="D26" s="4" t="s">
        <v>3</v>
      </c>
      <c r="E26" s="4" t="s">
        <v>4</v>
      </c>
      <c r="F26" s="4" t="s">
        <v>14</v>
      </c>
      <c r="G26" s="5"/>
      <c r="H26" s="4" t="s">
        <v>29</v>
      </c>
      <c r="I26" s="6" t="s">
        <v>30</v>
      </c>
    </row>
    <row r="27" spans="1:9" ht="12.75">
      <c r="A27" s="7" t="s">
        <v>97</v>
      </c>
      <c r="B27" s="7" t="s">
        <v>74</v>
      </c>
      <c r="C27" s="8" t="s">
        <v>75</v>
      </c>
      <c r="D27" s="16">
        <v>30.315</v>
      </c>
      <c r="E27" s="10">
        <v>3414.3</v>
      </c>
      <c r="F27" s="11">
        <v>3575.05</v>
      </c>
      <c r="G27" s="7"/>
      <c r="H27" s="12">
        <f>SUM(F27-E27)</f>
        <v>160.75</v>
      </c>
      <c r="I27" s="13">
        <f>SUM(H27/E27)</f>
        <v>0.04708139296488299</v>
      </c>
    </row>
    <row r="28" spans="1:9" ht="12.75">
      <c r="A28" s="7"/>
      <c r="B28" s="7" t="s">
        <v>111</v>
      </c>
      <c r="C28" s="8" t="s">
        <v>112</v>
      </c>
      <c r="D28" s="16">
        <v>30.122</v>
      </c>
      <c r="E28" s="10">
        <v>2381.1</v>
      </c>
      <c r="F28" s="11">
        <v>2281.14</v>
      </c>
      <c r="G28" s="7"/>
      <c r="H28" s="15">
        <f>SUM(F28-E28)</f>
        <v>-99.96000000000004</v>
      </c>
      <c r="I28" s="13">
        <f>SUM(H28/E28)</f>
        <v>-0.04198059720297343</v>
      </c>
    </row>
    <row r="29" spans="1:9" ht="12.75">
      <c r="A29" s="7"/>
      <c r="B29" s="7" t="s">
        <v>113</v>
      </c>
      <c r="C29" s="8" t="s">
        <v>43</v>
      </c>
      <c r="D29" s="16">
        <v>20</v>
      </c>
      <c r="E29" s="10">
        <v>458</v>
      </c>
      <c r="F29" s="11">
        <v>418.4</v>
      </c>
      <c r="G29" s="7"/>
      <c r="H29" s="15">
        <f>SUM(F29-E29)</f>
        <v>-39.60000000000002</v>
      </c>
      <c r="I29" s="13">
        <f>SUM(H29/E29)</f>
        <v>-0.08646288209606992</v>
      </c>
    </row>
    <row r="30" spans="1:9" ht="15">
      <c r="A30" s="7"/>
      <c r="B30" s="7" t="s">
        <v>10</v>
      </c>
      <c r="C30" s="8"/>
      <c r="D30" s="16"/>
      <c r="E30" s="29">
        <v>3746.6</v>
      </c>
      <c r="F30" s="30">
        <v>3964.1</v>
      </c>
      <c r="G30" s="7"/>
      <c r="H30" s="17">
        <f>SUM(F30-E30)</f>
        <v>217.5</v>
      </c>
      <c r="I30" s="13">
        <f>SUM(H30/E30)</f>
        <v>0.058052634388512256</v>
      </c>
    </row>
    <row r="31" spans="1:9" ht="13.5" thickBot="1">
      <c r="A31" s="18"/>
      <c r="B31" s="18"/>
      <c r="C31" s="19"/>
      <c r="D31" s="20" t="s">
        <v>15</v>
      </c>
      <c r="E31" s="21">
        <f>SUM(E27:E30)</f>
        <v>10000</v>
      </c>
      <c r="F31" s="22">
        <f>SUM(F27:F30)</f>
        <v>10238.69</v>
      </c>
      <c r="G31" s="18"/>
      <c r="H31" s="23">
        <f>SUM(H27:H30)</f>
        <v>238.68999999999994</v>
      </c>
      <c r="I31" s="24">
        <f>SUM(H31/10000)</f>
        <v>0.023868999999999994</v>
      </c>
    </row>
    <row r="32" ht="13.5" thickBot="1"/>
    <row r="33" spans="1:9" ht="13.5" thickBot="1">
      <c r="A33" s="3" t="s">
        <v>0</v>
      </c>
      <c r="B33" s="4" t="s">
        <v>2</v>
      </c>
      <c r="C33" s="4" t="s">
        <v>5</v>
      </c>
      <c r="D33" s="4" t="s">
        <v>3</v>
      </c>
      <c r="E33" s="4" t="s">
        <v>4</v>
      </c>
      <c r="F33" s="4" t="s">
        <v>14</v>
      </c>
      <c r="G33" s="5"/>
      <c r="H33" s="4" t="s">
        <v>29</v>
      </c>
      <c r="I33" s="6" t="s">
        <v>30</v>
      </c>
    </row>
    <row r="34" spans="1:9" ht="12.75">
      <c r="A34" s="7" t="s">
        <v>28</v>
      </c>
      <c r="B34" s="27" t="s">
        <v>40</v>
      </c>
      <c r="C34" s="8" t="s">
        <v>41</v>
      </c>
      <c r="D34" s="8">
        <v>50</v>
      </c>
      <c r="E34" s="10">
        <v>672</v>
      </c>
      <c r="F34" s="10">
        <v>710</v>
      </c>
      <c r="G34" s="7"/>
      <c r="H34" s="12">
        <f aca="true" t="shared" si="0" ref="H34:H39">SUM(F34-E34)</f>
        <v>38</v>
      </c>
      <c r="I34" s="13">
        <f aca="true" t="shared" si="1" ref="I34:I39">SUM(H34/E34)</f>
        <v>0.05654761904761905</v>
      </c>
    </row>
    <row r="35" spans="1:9" ht="12.75">
      <c r="A35" s="26"/>
      <c r="B35" s="27" t="s">
        <v>123</v>
      </c>
      <c r="C35" s="8" t="s">
        <v>115</v>
      </c>
      <c r="D35" s="8">
        <v>100.058</v>
      </c>
      <c r="E35" s="10">
        <v>5212</v>
      </c>
      <c r="F35" s="10">
        <v>5128.93</v>
      </c>
      <c r="G35" s="7"/>
      <c r="H35" s="15">
        <f t="shared" si="0"/>
        <v>-83.06999999999971</v>
      </c>
      <c r="I35" s="13">
        <f t="shared" si="1"/>
        <v>-0.015938219493476537</v>
      </c>
    </row>
    <row r="36" spans="1:9" ht="12.75">
      <c r="A36" s="26"/>
      <c r="B36" s="27" t="s">
        <v>80</v>
      </c>
      <c r="C36" s="8" t="s">
        <v>81</v>
      </c>
      <c r="D36" s="8">
        <v>50.077</v>
      </c>
      <c r="E36" s="10">
        <v>1661.5</v>
      </c>
      <c r="F36" s="10">
        <v>1562.4</v>
      </c>
      <c r="G36" s="7"/>
      <c r="H36" s="15">
        <f t="shared" si="0"/>
        <v>-99.09999999999991</v>
      </c>
      <c r="I36" s="13">
        <f t="shared" si="1"/>
        <v>-0.059644899187481136</v>
      </c>
    </row>
    <row r="37" spans="1:9" ht="12.75">
      <c r="A37" s="26"/>
      <c r="B37" s="27" t="s">
        <v>116</v>
      </c>
      <c r="C37" s="8" t="s">
        <v>117</v>
      </c>
      <c r="D37" s="8">
        <v>100</v>
      </c>
      <c r="E37" s="10">
        <v>618</v>
      </c>
      <c r="F37" s="10">
        <v>111</v>
      </c>
      <c r="G37" s="7"/>
      <c r="H37" s="15">
        <f t="shared" si="0"/>
        <v>-507</v>
      </c>
      <c r="I37" s="13">
        <f t="shared" si="1"/>
        <v>-0.8203883495145631</v>
      </c>
    </row>
    <row r="38" spans="1:9" ht="12.75">
      <c r="A38" s="26"/>
      <c r="B38" s="27" t="s">
        <v>122</v>
      </c>
      <c r="C38" s="8" t="s">
        <v>114</v>
      </c>
      <c r="D38" s="8">
        <v>25.236</v>
      </c>
      <c r="E38" s="10">
        <v>1573.25</v>
      </c>
      <c r="F38" s="10">
        <v>1613.84</v>
      </c>
      <c r="G38" s="7"/>
      <c r="H38" s="12">
        <f t="shared" si="0"/>
        <v>40.58999999999992</v>
      </c>
      <c r="I38" s="13">
        <f t="shared" si="1"/>
        <v>0.025800095344033002</v>
      </c>
    </row>
    <row r="39" spans="1:9" ht="15">
      <c r="A39" s="7"/>
      <c r="B39" s="7" t="s">
        <v>10</v>
      </c>
      <c r="C39" s="8"/>
      <c r="D39" s="16"/>
      <c r="E39" s="29">
        <v>263.25</v>
      </c>
      <c r="F39" s="30">
        <v>263.25</v>
      </c>
      <c r="G39" s="41"/>
      <c r="H39" s="31">
        <f t="shared" si="0"/>
        <v>0</v>
      </c>
      <c r="I39" s="13">
        <f t="shared" si="1"/>
        <v>0</v>
      </c>
    </row>
    <row r="40" spans="1:9" ht="13.5" thickBot="1">
      <c r="A40" s="18"/>
      <c r="B40" s="18"/>
      <c r="C40" s="19"/>
      <c r="D40" s="20" t="s">
        <v>15</v>
      </c>
      <c r="E40" s="21">
        <f>SUM(E34:E39)</f>
        <v>10000</v>
      </c>
      <c r="F40" s="22">
        <f>SUM(F34:F39)</f>
        <v>9389.42</v>
      </c>
      <c r="G40" s="18"/>
      <c r="H40" s="25">
        <f>SUM(F40-10000)</f>
        <v>-610.5799999999999</v>
      </c>
      <c r="I40" s="24">
        <f>SUM(H40/10000)</f>
        <v>-0.061057999999999994</v>
      </c>
    </row>
    <row r="41" ht="13.5" thickBot="1"/>
    <row r="42" spans="1:9" ht="13.5" thickBot="1">
      <c r="A42" s="3" t="s">
        <v>0</v>
      </c>
      <c r="B42" s="4" t="s">
        <v>2</v>
      </c>
      <c r="C42" s="4" t="s">
        <v>5</v>
      </c>
      <c r="D42" s="4" t="s">
        <v>3</v>
      </c>
      <c r="E42" s="4" t="s">
        <v>4</v>
      </c>
      <c r="F42" s="4" t="s">
        <v>14</v>
      </c>
      <c r="G42" s="5"/>
      <c r="H42" s="4" t="s">
        <v>29</v>
      </c>
      <c r="I42" s="6" t="s">
        <v>30</v>
      </c>
    </row>
    <row r="43" spans="1:9" ht="12.75">
      <c r="A43" s="7" t="s">
        <v>24</v>
      </c>
      <c r="B43" s="7" t="s">
        <v>31</v>
      </c>
      <c r="C43" s="8" t="s">
        <v>32</v>
      </c>
      <c r="D43" s="9">
        <v>100.435</v>
      </c>
      <c r="E43" s="10">
        <v>3724</v>
      </c>
      <c r="F43" s="11">
        <v>4208.23</v>
      </c>
      <c r="G43" s="7"/>
      <c r="H43" s="12">
        <f>SUM(F43-E43)</f>
        <v>484.22999999999956</v>
      </c>
      <c r="I43" s="13">
        <f>SUM(H43/E43)</f>
        <v>0.13002953813104176</v>
      </c>
    </row>
    <row r="44" spans="1:9" ht="12.75">
      <c r="A44" s="7"/>
      <c r="B44" s="7" t="s">
        <v>130</v>
      </c>
      <c r="C44" s="8" t="s">
        <v>129</v>
      </c>
      <c r="D44" s="9">
        <v>38.43</v>
      </c>
      <c r="E44" s="10">
        <v>1723</v>
      </c>
      <c r="F44" s="11">
        <v>2376.9</v>
      </c>
      <c r="G44" s="7"/>
      <c r="H44" s="12">
        <f>SUM(F44-E44)</f>
        <v>653.9000000000001</v>
      </c>
      <c r="I44" s="13">
        <f>SUM(H44/E44)</f>
        <v>0.37951247823563555</v>
      </c>
    </row>
    <row r="45" spans="1:9" ht="15">
      <c r="A45" s="7"/>
      <c r="B45" s="7" t="s">
        <v>10</v>
      </c>
      <c r="C45" s="8"/>
      <c r="D45" s="14"/>
      <c r="E45" s="29">
        <v>4553</v>
      </c>
      <c r="F45" s="30">
        <v>4553</v>
      </c>
      <c r="G45" s="7"/>
      <c r="H45" s="31">
        <f>SUM(F45-E45)</f>
        <v>0</v>
      </c>
      <c r="I45" s="13">
        <f>SUM(H45/E45)</f>
        <v>0</v>
      </c>
    </row>
    <row r="46" spans="1:9" ht="13.5" thickBot="1">
      <c r="A46" s="18"/>
      <c r="B46" s="18"/>
      <c r="C46" s="19"/>
      <c r="D46" s="20" t="s">
        <v>15</v>
      </c>
      <c r="E46" s="21">
        <f>SUM(E43:E45)</f>
        <v>10000</v>
      </c>
      <c r="F46" s="22">
        <f>SUM(F43:F45)</f>
        <v>11138.13</v>
      </c>
      <c r="G46" s="18"/>
      <c r="H46" s="23">
        <f>SUM(F46-10000)</f>
        <v>1138.1299999999992</v>
      </c>
      <c r="I46" s="24">
        <f>SUM(H46/10000)</f>
        <v>0.11381299999999991</v>
      </c>
    </row>
    <row r="47" spans="1:9" ht="13.5" thickBot="1">
      <c r="A47" s="1"/>
      <c r="B47" s="1"/>
      <c r="C47" s="2"/>
      <c r="D47" s="1"/>
      <c r="E47" s="1"/>
      <c r="F47" s="1"/>
      <c r="G47" s="1"/>
      <c r="H47" s="1"/>
      <c r="I47" s="1"/>
    </row>
    <row r="48" spans="1:9" ht="13.5" thickBot="1">
      <c r="A48" s="3" t="s">
        <v>0</v>
      </c>
      <c r="B48" s="4" t="s">
        <v>2</v>
      </c>
      <c r="C48" s="4" t="s">
        <v>5</v>
      </c>
      <c r="D48" s="4" t="s">
        <v>3</v>
      </c>
      <c r="E48" s="4" t="s">
        <v>4</v>
      </c>
      <c r="F48" s="4" t="s">
        <v>14</v>
      </c>
      <c r="G48" s="5"/>
      <c r="H48" s="4" t="s">
        <v>29</v>
      </c>
      <c r="I48" s="6" t="s">
        <v>30</v>
      </c>
    </row>
    <row r="49" spans="1:9" ht="12.75">
      <c r="A49" s="7" t="s">
        <v>21</v>
      </c>
      <c r="B49" s="7" t="s">
        <v>80</v>
      </c>
      <c r="C49" s="8" t="s">
        <v>81</v>
      </c>
      <c r="D49" s="14">
        <v>3.009</v>
      </c>
      <c r="E49" s="10">
        <v>127.5</v>
      </c>
      <c r="F49" s="11">
        <v>93.88</v>
      </c>
      <c r="G49" s="7"/>
      <c r="H49" s="15">
        <f>SUM(F49-E49)</f>
        <v>-33.620000000000005</v>
      </c>
      <c r="I49" s="13">
        <f>SUM(H49/E49)</f>
        <v>-0.263686274509804</v>
      </c>
    </row>
    <row r="50" spans="1:9" ht="12.75">
      <c r="A50" s="7"/>
      <c r="B50" s="7" t="s">
        <v>12</v>
      </c>
      <c r="C50" s="8" t="s">
        <v>9</v>
      </c>
      <c r="D50" s="14">
        <v>7</v>
      </c>
      <c r="E50" s="10">
        <v>416.18</v>
      </c>
      <c r="F50" s="11">
        <v>372.05</v>
      </c>
      <c r="G50" s="7"/>
      <c r="H50" s="15">
        <f>SUM(F50-E50)</f>
        <v>-44.129999999999995</v>
      </c>
      <c r="I50" s="13">
        <f>SUM(H50/E50)</f>
        <v>-0.10603584987265124</v>
      </c>
    </row>
    <row r="51" spans="1:9" ht="12.75">
      <c r="A51" s="7"/>
      <c r="B51" s="7" t="s">
        <v>82</v>
      </c>
      <c r="C51" s="8" t="s">
        <v>83</v>
      </c>
      <c r="D51" s="14">
        <v>4</v>
      </c>
      <c r="E51" s="10">
        <v>116.36</v>
      </c>
      <c r="F51" s="11">
        <v>120</v>
      </c>
      <c r="G51" s="7"/>
      <c r="H51" s="12">
        <f>SUM(F51-E51)</f>
        <v>3.6400000000000006</v>
      </c>
      <c r="I51" s="13">
        <f>SUM(H51/E51)</f>
        <v>0.031282227569611555</v>
      </c>
    </row>
    <row r="52" spans="1:9" ht="15">
      <c r="A52" s="7"/>
      <c r="B52" s="7" t="s">
        <v>10</v>
      </c>
      <c r="C52" s="8"/>
      <c r="D52" s="16"/>
      <c r="E52" s="29">
        <v>9339.96</v>
      </c>
      <c r="F52" s="30">
        <v>9339.96</v>
      </c>
      <c r="G52" s="7"/>
      <c r="H52" s="31">
        <f>SUM(F52-E52)</f>
        <v>0</v>
      </c>
      <c r="I52" s="13">
        <f>SUM(H52/E52)</f>
        <v>0</v>
      </c>
    </row>
    <row r="53" spans="1:9" ht="13.5" thickBot="1">
      <c r="A53" s="18"/>
      <c r="B53" s="18"/>
      <c r="C53" s="19"/>
      <c r="D53" s="20" t="s">
        <v>15</v>
      </c>
      <c r="E53" s="21">
        <f>SUM(E49:E52)</f>
        <v>10000</v>
      </c>
      <c r="F53" s="22">
        <f>SUM(F49:F52)</f>
        <v>9925.89</v>
      </c>
      <c r="G53" s="18"/>
      <c r="H53" s="25">
        <f>SUM(F53-10000)</f>
        <v>-74.11000000000058</v>
      </c>
      <c r="I53" s="24">
        <f>SUM(H53/10000)</f>
        <v>-0.007411000000000058</v>
      </c>
    </row>
    <row r="54" ht="13.5" thickBot="1"/>
    <row r="55" spans="1:9" ht="13.5" thickBot="1">
      <c r="A55" s="3" t="s">
        <v>0</v>
      </c>
      <c r="B55" s="4" t="s">
        <v>2</v>
      </c>
      <c r="C55" s="4" t="s">
        <v>5</v>
      </c>
      <c r="D55" s="4" t="s">
        <v>3</v>
      </c>
      <c r="E55" s="4" t="s">
        <v>4</v>
      </c>
      <c r="F55" s="4" t="s">
        <v>14</v>
      </c>
      <c r="G55" s="5"/>
      <c r="H55" s="4" t="s">
        <v>29</v>
      </c>
      <c r="I55" s="6" t="s">
        <v>30</v>
      </c>
    </row>
    <row r="56" spans="1:9" ht="12.75">
      <c r="A56" s="7" t="s">
        <v>17</v>
      </c>
      <c r="B56" s="32" t="s">
        <v>102</v>
      </c>
      <c r="C56" s="33" t="s">
        <v>101</v>
      </c>
      <c r="D56" s="14">
        <v>8.94</v>
      </c>
      <c r="E56" s="11">
        <v>399.2</v>
      </c>
      <c r="F56" s="11">
        <v>464.34</v>
      </c>
      <c r="G56" s="7"/>
      <c r="H56" s="12">
        <f aca="true" t="shared" si="2" ref="H56:H65">SUM(F56-E56)</f>
        <v>65.13999999999999</v>
      </c>
      <c r="I56" s="13">
        <f aca="true" t="shared" si="3" ref="I56:I65">SUM(H56/E56)</f>
        <v>0.16317635270541078</v>
      </c>
    </row>
    <row r="57" spans="1:9" ht="12.75">
      <c r="A57" s="7"/>
      <c r="B57" s="32" t="s">
        <v>100</v>
      </c>
      <c r="C57" s="33" t="s">
        <v>64</v>
      </c>
      <c r="D57" s="14">
        <v>10.15</v>
      </c>
      <c r="E57" s="11">
        <v>350</v>
      </c>
      <c r="F57" s="11">
        <v>385.5</v>
      </c>
      <c r="G57" s="7"/>
      <c r="H57" s="12">
        <f t="shared" si="2"/>
        <v>35.5</v>
      </c>
      <c r="I57" s="13">
        <f t="shared" si="3"/>
        <v>0.10142857142857142</v>
      </c>
    </row>
    <row r="58" spans="1:9" ht="12.75">
      <c r="A58" s="7"/>
      <c r="B58" s="32" t="s">
        <v>31</v>
      </c>
      <c r="C58" s="33" t="s">
        <v>32</v>
      </c>
      <c r="D58" s="14">
        <v>20.086</v>
      </c>
      <c r="E58" s="11">
        <v>726.2</v>
      </c>
      <c r="F58" s="11">
        <v>841.6</v>
      </c>
      <c r="G58" s="7"/>
      <c r="H58" s="12">
        <f t="shared" si="2"/>
        <v>115.39999999999998</v>
      </c>
      <c r="I58" s="13">
        <f t="shared" si="3"/>
        <v>0.15890939135224452</v>
      </c>
    </row>
    <row r="59" spans="1:9" ht="12.75">
      <c r="A59" s="7"/>
      <c r="B59" s="32" t="s">
        <v>65</v>
      </c>
      <c r="C59" s="33" t="s">
        <v>66</v>
      </c>
      <c r="D59" s="14" t="s">
        <v>106</v>
      </c>
      <c r="E59" s="11">
        <v>1137.7</v>
      </c>
      <c r="F59" s="11">
        <v>1201.2</v>
      </c>
      <c r="G59" s="7"/>
      <c r="H59" s="12">
        <f t="shared" si="2"/>
        <v>63.5</v>
      </c>
      <c r="I59" s="13">
        <f t="shared" si="3"/>
        <v>0.05581436230992353</v>
      </c>
    </row>
    <row r="60" spans="1:9" ht="12.75">
      <c r="A60" s="7"/>
      <c r="B60" s="32" t="s">
        <v>88</v>
      </c>
      <c r="C60" s="33" t="s">
        <v>84</v>
      </c>
      <c r="D60" s="14">
        <v>25</v>
      </c>
      <c r="E60" s="11">
        <v>1144.5</v>
      </c>
      <c r="F60" s="11">
        <v>1180</v>
      </c>
      <c r="G60" s="7"/>
      <c r="H60" s="12">
        <f t="shared" si="2"/>
        <v>35.5</v>
      </c>
      <c r="I60" s="13">
        <f t="shared" si="3"/>
        <v>0.031017911751856708</v>
      </c>
    </row>
    <row r="61" spans="1:9" ht="12.75">
      <c r="A61" s="7"/>
      <c r="B61" s="32" t="s">
        <v>86</v>
      </c>
      <c r="C61" s="33" t="s">
        <v>85</v>
      </c>
      <c r="D61" s="14">
        <v>25.097</v>
      </c>
      <c r="E61" s="11">
        <v>1858</v>
      </c>
      <c r="F61" s="11">
        <v>1627.29</v>
      </c>
      <c r="G61" s="7"/>
      <c r="H61" s="15">
        <f t="shared" si="2"/>
        <v>-230.71000000000004</v>
      </c>
      <c r="I61" s="13">
        <f t="shared" si="3"/>
        <v>-0.12417115177610336</v>
      </c>
    </row>
    <row r="62" spans="1:9" ht="12.75">
      <c r="A62" s="7"/>
      <c r="B62" s="32" t="s">
        <v>87</v>
      </c>
      <c r="C62" s="33" t="s">
        <v>89</v>
      </c>
      <c r="D62" s="14">
        <v>25</v>
      </c>
      <c r="E62" s="11">
        <v>720.75</v>
      </c>
      <c r="F62" s="11">
        <v>469.5</v>
      </c>
      <c r="G62" s="7"/>
      <c r="H62" s="15">
        <f t="shared" si="2"/>
        <v>-251.25</v>
      </c>
      <c r="I62" s="13">
        <f t="shared" si="3"/>
        <v>-0.3485952133194589</v>
      </c>
    </row>
    <row r="63" spans="1:9" ht="12.75">
      <c r="A63" s="7"/>
      <c r="B63" s="32" t="s">
        <v>120</v>
      </c>
      <c r="C63" s="33" t="s">
        <v>79</v>
      </c>
      <c r="D63" s="14">
        <v>25</v>
      </c>
      <c r="E63" s="11">
        <v>674.5</v>
      </c>
      <c r="F63" s="11">
        <v>652.5</v>
      </c>
      <c r="G63" s="7"/>
      <c r="H63" s="15">
        <f t="shared" si="2"/>
        <v>-22</v>
      </c>
      <c r="I63" s="13">
        <f t="shared" si="3"/>
        <v>-0.03261675315048184</v>
      </c>
    </row>
    <row r="64" spans="1:9" ht="12.75">
      <c r="A64" s="7"/>
      <c r="B64" s="32" t="s">
        <v>76</v>
      </c>
      <c r="C64" s="33" t="s">
        <v>77</v>
      </c>
      <c r="D64" s="14">
        <v>25</v>
      </c>
      <c r="E64" s="11">
        <v>1695</v>
      </c>
      <c r="F64" s="11">
        <v>1458.5</v>
      </c>
      <c r="G64" s="7"/>
      <c r="H64" s="15">
        <f t="shared" si="2"/>
        <v>-236.5</v>
      </c>
      <c r="I64" s="13">
        <f t="shared" si="3"/>
        <v>-0.13952802359882005</v>
      </c>
    </row>
    <row r="65" spans="1:9" ht="15">
      <c r="A65" s="7"/>
      <c r="B65" s="7" t="s">
        <v>10</v>
      </c>
      <c r="C65" s="8"/>
      <c r="D65" s="16"/>
      <c r="E65" s="29">
        <v>1294.15</v>
      </c>
      <c r="F65" s="30">
        <v>1294.87</v>
      </c>
      <c r="G65" s="7"/>
      <c r="H65" s="17">
        <f t="shared" si="2"/>
        <v>0.7199999999997999</v>
      </c>
      <c r="I65" s="13">
        <f t="shared" si="3"/>
        <v>0.0005563497276202912</v>
      </c>
    </row>
    <row r="66" spans="1:9" ht="13.5" thickBot="1">
      <c r="A66" s="18"/>
      <c r="B66" s="18"/>
      <c r="C66" s="19"/>
      <c r="D66" s="20" t="s">
        <v>15</v>
      </c>
      <c r="E66" s="21">
        <f>SUM(E56:E65)</f>
        <v>10000</v>
      </c>
      <c r="F66" s="22">
        <f>SUM(F56:F65)</f>
        <v>9575.3</v>
      </c>
      <c r="G66" s="18"/>
      <c r="H66" s="25">
        <f>SUM(F66-10000)</f>
        <v>-424.7000000000007</v>
      </c>
      <c r="I66" s="24">
        <f>SUM(H66/10000)</f>
        <v>-0.04247000000000007</v>
      </c>
    </row>
    <row r="67" ht="13.5" thickBot="1"/>
    <row r="68" spans="1:9" ht="13.5" thickBot="1">
      <c r="A68" s="3" t="s">
        <v>0</v>
      </c>
      <c r="B68" s="4" t="s">
        <v>2</v>
      </c>
      <c r="C68" s="4" t="s">
        <v>5</v>
      </c>
      <c r="D68" s="4" t="s">
        <v>3</v>
      </c>
      <c r="E68" s="4" t="s">
        <v>4</v>
      </c>
      <c r="F68" s="4" t="s">
        <v>14</v>
      </c>
      <c r="G68" s="5"/>
      <c r="H68" s="4" t="s">
        <v>29</v>
      </c>
      <c r="I68" s="6" t="s">
        <v>30</v>
      </c>
    </row>
    <row r="69" spans="1:9" ht="12.75">
      <c r="A69" s="7" t="s">
        <v>25</v>
      </c>
      <c r="B69" s="32" t="s">
        <v>67</v>
      </c>
      <c r="C69" s="33" t="s">
        <v>9</v>
      </c>
      <c r="D69" s="14">
        <v>20</v>
      </c>
      <c r="E69" s="11">
        <v>1012.6</v>
      </c>
      <c r="F69" s="11">
        <v>1063</v>
      </c>
      <c r="G69" s="7"/>
      <c r="H69" s="12">
        <f aca="true" t="shared" si="4" ref="H69:H75">SUM(F69-E69)</f>
        <v>50.39999999999998</v>
      </c>
      <c r="I69" s="13">
        <f aca="true" t="shared" si="5" ref="I69:I75">SUM(H69/E69)</f>
        <v>0.0497728619395615</v>
      </c>
    </row>
    <row r="70" spans="1:9" ht="12.75">
      <c r="A70" s="7"/>
      <c r="B70" s="32" t="s">
        <v>68</v>
      </c>
      <c r="C70" s="33" t="s">
        <v>69</v>
      </c>
      <c r="D70" s="14">
        <v>20.297</v>
      </c>
      <c r="E70" s="11">
        <v>1116</v>
      </c>
      <c r="F70" s="11">
        <v>949.9</v>
      </c>
      <c r="G70" s="7"/>
      <c r="H70" s="15">
        <f t="shared" si="4"/>
        <v>-166.10000000000002</v>
      </c>
      <c r="I70" s="13">
        <f t="shared" si="5"/>
        <v>-0.14883512544802868</v>
      </c>
    </row>
    <row r="71" spans="1:9" ht="12.75">
      <c r="A71" s="7"/>
      <c r="B71" s="32" t="s">
        <v>72</v>
      </c>
      <c r="C71" s="33" t="s">
        <v>73</v>
      </c>
      <c r="D71" s="14">
        <v>20</v>
      </c>
      <c r="E71" s="11">
        <v>414.2</v>
      </c>
      <c r="F71" s="11">
        <v>354.8</v>
      </c>
      <c r="G71" s="7"/>
      <c r="H71" s="15">
        <f t="shared" si="4"/>
        <v>-59.39999999999998</v>
      </c>
      <c r="I71" s="13">
        <f t="shared" si="5"/>
        <v>-0.14340898116851758</v>
      </c>
    </row>
    <row r="72" spans="1:9" ht="12.75">
      <c r="A72" s="7"/>
      <c r="B72" s="32" t="s">
        <v>74</v>
      </c>
      <c r="C72" s="33" t="s">
        <v>75</v>
      </c>
      <c r="D72" s="14">
        <v>10.16</v>
      </c>
      <c r="E72" s="11">
        <v>1128.5</v>
      </c>
      <c r="F72" s="11">
        <v>1198.17</v>
      </c>
      <c r="G72" s="7"/>
      <c r="H72" s="12">
        <f t="shared" si="4"/>
        <v>69.67000000000007</v>
      </c>
      <c r="I72" s="13">
        <f t="shared" si="5"/>
        <v>0.06173681878599918</v>
      </c>
    </row>
    <row r="73" spans="1:9" ht="12.75">
      <c r="A73" s="7"/>
      <c r="B73" s="32" t="s">
        <v>70</v>
      </c>
      <c r="C73" s="33" t="s">
        <v>71</v>
      </c>
      <c r="D73" s="14">
        <v>20</v>
      </c>
      <c r="E73" s="11">
        <v>854.4</v>
      </c>
      <c r="F73" s="11">
        <v>905</v>
      </c>
      <c r="G73" s="7"/>
      <c r="H73" s="12">
        <f t="shared" si="4"/>
        <v>50.60000000000002</v>
      </c>
      <c r="I73" s="13">
        <f t="shared" si="5"/>
        <v>0.05922284644194759</v>
      </c>
    </row>
    <row r="74" spans="1:9" ht="12.75">
      <c r="A74" s="7"/>
      <c r="B74" s="32" t="s">
        <v>109</v>
      </c>
      <c r="C74" s="33" t="s">
        <v>110</v>
      </c>
      <c r="D74" s="14">
        <v>20.087</v>
      </c>
      <c r="E74" s="11">
        <v>963</v>
      </c>
      <c r="F74" s="11">
        <v>1133.11</v>
      </c>
      <c r="G74" s="7"/>
      <c r="H74" s="12">
        <f t="shared" si="4"/>
        <v>170.1099999999999</v>
      </c>
      <c r="I74" s="13">
        <f t="shared" si="5"/>
        <v>0.17664589823468319</v>
      </c>
    </row>
    <row r="75" spans="1:9" ht="15">
      <c r="A75" s="7"/>
      <c r="B75" s="32" t="s">
        <v>10</v>
      </c>
      <c r="C75" s="33"/>
      <c r="D75" s="16"/>
      <c r="E75" s="29">
        <v>4511.3</v>
      </c>
      <c r="F75" s="30">
        <v>4520.9</v>
      </c>
      <c r="G75" s="7"/>
      <c r="H75" s="17">
        <f t="shared" si="4"/>
        <v>9.599999999999454</v>
      </c>
      <c r="I75" s="13">
        <f t="shared" si="5"/>
        <v>0.002127989714716258</v>
      </c>
    </row>
    <row r="76" spans="1:9" ht="13.5" thickBot="1">
      <c r="A76" s="18"/>
      <c r="B76" s="18"/>
      <c r="C76" s="19"/>
      <c r="D76" s="20" t="s">
        <v>15</v>
      </c>
      <c r="E76" s="21">
        <f>SUM(E69:E75)</f>
        <v>10000</v>
      </c>
      <c r="F76" s="22">
        <f>SUM(F69:F75)</f>
        <v>10124.880000000001</v>
      </c>
      <c r="G76" s="18"/>
      <c r="H76" s="23">
        <f>SUM(H69:H75)</f>
        <v>124.87999999999943</v>
      </c>
      <c r="I76" s="24">
        <f>SUM(H76/10000)</f>
        <v>0.012487999999999942</v>
      </c>
    </row>
    <row r="77" ht="13.5" thickBot="1"/>
    <row r="78" spans="1:9" ht="13.5" thickBot="1">
      <c r="A78" s="3" t="s">
        <v>0</v>
      </c>
      <c r="B78" s="4" t="s">
        <v>2</v>
      </c>
      <c r="C78" s="4" t="s">
        <v>5</v>
      </c>
      <c r="D78" s="4" t="s">
        <v>3</v>
      </c>
      <c r="E78" s="4" t="s">
        <v>4</v>
      </c>
      <c r="F78" s="4" t="s">
        <v>14</v>
      </c>
      <c r="G78" s="5"/>
      <c r="H78" s="4" t="s">
        <v>29</v>
      </c>
      <c r="I78" s="6" t="s">
        <v>30</v>
      </c>
    </row>
    <row r="79" spans="1:9" ht="12.75">
      <c r="A79" s="7" t="s">
        <v>16</v>
      </c>
      <c r="B79" s="7" t="s">
        <v>7</v>
      </c>
      <c r="C79" s="8" t="s">
        <v>6</v>
      </c>
      <c r="D79" s="14" t="s">
        <v>127</v>
      </c>
      <c r="E79" s="10">
        <v>5102</v>
      </c>
      <c r="F79" s="11">
        <v>6147.98</v>
      </c>
      <c r="G79" s="7"/>
      <c r="H79" s="12">
        <f aca="true" t="shared" si="6" ref="H79:H84">SUM(F79-E79)</f>
        <v>1045.9799999999996</v>
      </c>
      <c r="I79" s="13">
        <f aca="true" t="shared" si="7" ref="I79:I85">SUM(H79/E79)</f>
        <v>0.2050137201097608</v>
      </c>
    </row>
    <row r="80" spans="1:9" ht="12.75">
      <c r="A80" s="7"/>
      <c r="B80" s="7" t="s">
        <v>8</v>
      </c>
      <c r="C80" s="8" t="s">
        <v>9</v>
      </c>
      <c r="D80" s="14">
        <v>25</v>
      </c>
      <c r="E80" s="10">
        <v>1630.25</v>
      </c>
      <c r="F80" s="11">
        <v>1328.75</v>
      </c>
      <c r="G80" s="7"/>
      <c r="H80" s="15">
        <f t="shared" si="6"/>
        <v>-301.5</v>
      </c>
      <c r="I80" s="13">
        <f t="shared" si="7"/>
        <v>-0.1849409599754639</v>
      </c>
    </row>
    <row r="81" spans="1:9" ht="12.75">
      <c r="A81" s="7"/>
      <c r="B81" s="7" t="s">
        <v>55</v>
      </c>
      <c r="C81" s="8" t="s">
        <v>56</v>
      </c>
      <c r="D81" s="14">
        <v>5</v>
      </c>
      <c r="E81" s="10">
        <v>225</v>
      </c>
      <c r="F81" s="11">
        <v>139.6</v>
      </c>
      <c r="G81" s="7"/>
      <c r="H81" s="15">
        <f t="shared" si="6"/>
        <v>-85.4</v>
      </c>
      <c r="I81" s="13">
        <f t="shared" si="7"/>
        <v>-0.3795555555555556</v>
      </c>
    </row>
    <row r="82" spans="1:9" ht="12.75">
      <c r="A82" s="7"/>
      <c r="B82" s="7" t="s">
        <v>40</v>
      </c>
      <c r="C82" s="8" t="s">
        <v>41</v>
      </c>
      <c r="D82" s="14">
        <v>50</v>
      </c>
      <c r="E82" s="10">
        <v>724.5</v>
      </c>
      <c r="F82" s="11">
        <v>710</v>
      </c>
      <c r="G82" s="7"/>
      <c r="H82" s="15">
        <f t="shared" si="6"/>
        <v>-14.5</v>
      </c>
      <c r="I82" s="13">
        <f t="shared" si="7"/>
        <v>-0.020013802622498276</v>
      </c>
    </row>
    <row r="83" spans="1:9" ht="12.75">
      <c r="A83" s="7"/>
      <c r="B83" s="7" t="s">
        <v>126</v>
      </c>
      <c r="C83" s="8" t="s">
        <v>52</v>
      </c>
      <c r="D83" s="14">
        <v>30</v>
      </c>
      <c r="E83" s="10">
        <v>688.2</v>
      </c>
      <c r="F83" s="11">
        <v>623.1</v>
      </c>
      <c r="G83" s="7"/>
      <c r="H83" s="15">
        <f t="shared" si="6"/>
        <v>-65.10000000000002</v>
      </c>
      <c r="I83" s="13">
        <f t="shared" si="7"/>
        <v>-0.09459459459459463</v>
      </c>
    </row>
    <row r="84" spans="1:9" ht="15">
      <c r="A84" s="7"/>
      <c r="B84" s="7" t="s">
        <v>10</v>
      </c>
      <c r="C84" s="8"/>
      <c r="D84" s="16"/>
      <c r="E84" s="29">
        <v>1630.05</v>
      </c>
      <c r="F84" s="30">
        <v>1388.3</v>
      </c>
      <c r="G84" s="7"/>
      <c r="H84" s="31">
        <f t="shared" si="6"/>
        <v>-241.75</v>
      </c>
      <c r="I84" s="13">
        <f t="shared" si="7"/>
        <v>-0.148308334100181</v>
      </c>
    </row>
    <row r="85" spans="1:9" ht="13.5" thickBot="1">
      <c r="A85" s="18"/>
      <c r="B85" s="18"/>
      <c r="C85" s="19"/>
      <c r="D85" s="20" t="s">
        <v>15</v>
      </c>
      <c r="E85" s="21">
        <f>SUM(E79:E84)</f>
        <v>10000</v>
      </c>
      <c r="F85" s="22">
        <f>SUM(F79:F84)</f>
        <v>10337.73</v>
      </c>
      <c r="G85" s="18"/>
      <c r="H85" s="23">
        <f>SUM(H79:H84)</f>
        <v>337.72999999999956</v>
      </c>
      <c r="I85" s="34">
        <f t="shared" si="7"/>
        <v>0.033772999999999956</v>
      </c>
    </row>
    <row r="86" ht="13.5" thickBot="1"/>
    <row r="87" spans="1:9" ht="13.5" thickBot="1">
      <c r="A87" s="3" t="s">
        <v>0</v>
      </c>
      <c r="B87" s="4" t="s">
        <v>2</v>
      </c>
      <c r="C87" s="4" t="s">
        <v>5</v>
      </c>
      <c r="D87" s="4" t="s">
        <v>3</v>
      </c>
      <c r="E87" s="4" t="s">
        <v>4</v>
      </c>
      <c r="F87" s="4" t="s">
        <v>14</v>
      </c>
      <c r="G87" s="5"/>
      <c r="H87" s="4" t="s">
        <v>29</v>
      </c>
      <c r="I87" s="6" t="s">
        <v>30</v>
      </c>
    </row>
    <row r="88" spans="1:9" ht="12.75">
      <c r="A88" s="7" t="s">
        <v>26</v>
      </c>
      <c r="B88" s="7" t="s">
        <v>35</v>
      </c>
      <c r="C88" s="8" t="s">
        <v>9</v>
      </c>
      <c r="D88" s="14">
        <v>25</v>
      </c>
      <c r="E88" s="10">
        <v>1636.25</v>
      </c>
      <c r="F88" s="11">
        <v>1328.75</v>
      </c>
      <c r="G88" s="7"/>
      <c r="H88" s="15">
        <f aca="true" t="shared" si="8" ref="H88:H94">SUM(F88-E88)</f>
        <v>-307.5</v>
      </c>
      <c r="I88" s="13">
        <f aca="true" t="shared" si="9" ref="I88:I94">SUM(H88/E88)</f>
        <v>-0.18792971734148206</v>
      </c>
    </row>
    <row r="89" spans="1:9" ht="12.75">
      <c r="A89" s="7"/>
      <c r="B89" s="7" t="s">
        <v>36</v>
      </c>
      <c r="C89" s="8" t="s">
        <v>37</v>
      </c>
      <c r="D89" s="14">
        <v>25.05</v>
      </c>
      <c r="E89" s="10">
        <v>1289.75</v>
      </c>
      <c r="F89" s="11">
        <v>1252.5</v>
      </c>
      <c r="G89" s="7"/>
      <c r="H89" s="15">
        <f t="shared" si="8"/>
        <v>-37.25</v>
      </c>
      <c r="I89" s="13">
        <f t="shared" si="9"/>
        <v>-0.02888156619499903</v>
      </c>
    </row>
    <row r="90" spans="1:9" ht="12.75">
      <c r="A90" s="7"/>
      <c r="B90" s="7" t="s">
        <v>38</v>
      </c>
      <c r="C90" s="8" t="s">
        <v>39</v>
      </c>
      <c r="D90" s="14">
        <v>25.018</v>
      </c>
      <c r="E90" s="10">
        <v>1420.75</v>
      </c>
      <c r="F90" s="11">
        <v>728.02</v>
      </c>
      <c r="G90" s="7"/>
      <c r="H90" s="15">
        <f t="shared" si="8"/>
        <v>-692.73</v>
      </c>
      <c r="I90" s="13">
        <f t="shared" si="9"/>
        <v>-0.48758050325532293</v>
      </c>
    </row>
    <row r="91" spans="1:9" ht="12.75">
      <c r="A91" s="7"/>
      <c r="B91" s="7" t="s">
        <v>95</v>
      </c>
      <c r="C91" s="8" t="s">
        <v>90</v>
      </c>
      <c r="D91" s="14">
        <v>20.38</v>
      </c>
      <c r="E91" s="10">
        <v>220.4</v>
      </c>
      <c r="F91" s="11">
        <v>340.35</v>
      </c>
      <c r="G91" s="7"/>
      <c r="H91" s="12">
        <f t="shared" si="8"/>
        <v>119.95000000000002</v>
      </c>
      <c r="I91" s="13">
        <f t="shared" si="9"/>
        <v>0.5442377495462796</v>
      </c>
    </row>
    <row r="92" spans="1:9" ht="12.75">
      <c r="A92" s="7"/>
      <c r="B92" s="7" t="s">
        <v>91</v>
      </c>
      <c r="C92" s="8" t="s">
        <v>92</v>
      </c>
      <c r="D92" s="14">
        <v>5.051</v>
      </c>
      <c r="E92" s="10">
        <v>374.5</v>
      </c>
      <c r="F92" s="11">
        <v>428.27</v>
      </c>
      <c r="G92" s="7"/>
      <c r="H92" s="12">
        <f t="shared" si="8"/>
        <v>53.76999999999998</v>
      </c>
      <c r="I92" s="13">
        <f t="shared" si="9"/>
        <v>0.14357810413885175</v>
      </c>
    </row>
    <row r="93" spans="1:9" ht="12.75">
      <c r="A93" s="7"/>
      <c r="B93" s="7" t="s">
        <v>93</v>
      </c>
      <c r="C93" s="8" t="s">
        <v>94</v>
      </c>
      <c r="D93" s="14">
        <v>10</v>
      </c>
      <c r="E93" s="10">
        <v>234</v>
      </c>
      <c r="F93" s="11">
        <v>279.1</v>
      </c>
      <c r="G93" s="7"/>
      <c r="H93" s="12">
        <f t="shared" si="8"/>
        <v>45.10000000000002</v>
      </c>
      <c r="I93" s="13">
        <f t="shared" si="9"/>
        <v>0.19273504273504283</v>
      </c>
    </row>
    <row r="94" spans="1:9" ht="15">
      <c r="A94" s="7"/>
      <c r="B94" s="7" t="s">
        <v>10</v>
      </c>
      <c r="C94" s="8"/>
      <c r="D94" s="14"/>
      <c r="E94" s="29">
        <v>4824.35</v>
      </c>
      <c r="F94" s="30">
        <v>4827.05</v>
      </c>
      <c r="G94" s="7"/>
      <c r="H94" s="17">
        <f t="shared" si="8"/>
        <v>2.699999999999818</v>
      </c>
      <c r="I94" s="13">
        <f t="shared" si="9"/>
        <v>0.0005596608869588271</v>
      </c>
    </row>
    <row r="95" spans="1:9" ht="13.5" thickBot="1">
      <c r="A95" s="18"/>
      <c r="B95" s="18"/>
      <c r="C95" s="19"/>
      <c r="D95" s="20" t="s">
        <v>15</v>
      </c>
      <c r="E95" s="21">
        <f>SUM(E88:E94)</f>
        <v>10000</v>
      </c>
      <c r="F95" s="22">
        <f>SUM(F88:F94)</f>
        <v>9184.04</v>
      </c>
      <c r="G95" s="18"/>
      <c r="H95" s="25">
        <f>SUM(F95-10000)</f>
        <v>-815.9599999999991</v>
      </c>
      <c r="I95" s="24">
        <f>SUM(H95/10000)</f>
        <v>-0.08159599999999992</v>
      </c>
    </row>
    <row r="96" ht="13.5" thickBot="1"/>
    <row r="97" spans="1:9" ht="13.5" thickBot="1">
      <c r="A97" s="3" t="s">
        <v>0</v>
      </c>
      <c r="B97" s="4" t="s">
        <v>2</v>
      </c>
      <c r="C97" s="4" t="s">
        <v>5</v>
      </c>
      <c r="D97" s="4" t="s">
        <v>3</v>
      </c>
      <c r="E97" s="4" t="s">
        <v>4</v>
      </c>
      <c r="F97" s="4" t="s">
        <v>14</v>
      </c>
      <c r="G97" s="5"/>
      <c r="H97" s="4" t="s">
        <v>29</v>
      </c>
      <c r="I97" s="6" t="s">
        <v>30</v>
      </c>
    </row>
    <row r="98" spans="1:9" ht="12.75">
      <c r="A98" s="7" t="s">
        <v>124</v>
      </c>
      <c r="B98" s="7" t="s">
        <v>78</v>
      </c>
      <c r="C98" s="8" t="s">
        <v>79</v>
      </c>
      <c r="D98" s="14">
        <v>5.041</v>
      </c>
      <c r="E98" s="10">
        <v>151.95</v>
      </c>
      <c r="F98" s="11">
        <v>131.57</v>
      </c>
      <c r="G98" s="7"/>
      <c r="H98" s="15">
        <f aca="true" t="shared" si="10" ref="H98:H103">SUM(F98-E98)</f>
        <v>-20.379999999999995</v>
      </c>
      <c r="I98" s="13">
        <f aca="true" t="shared" si="11" ref="I98:I103">SUM(H98/E98)</f>
        <v>-0.1341230667982889</v>
      </c>
    </row>
    <row r="99" spans="1:9" ht="12.75">
      <c r="A99" s="7"/>
      <c r="B99" s="7" t="s">
        <v>7</v>
      </c>
      <c r="C99" s="8" t="s">
        <v>11</v>
      </c>
      <c r="D99" s="14">
        <v>70.297</v>
      </c>
      <c r="E99" s="10">
        <v>4111.05</v>
      </c>
      <c r="F99" s="11">
        <v>4030.13</v>
      </c>
      <c r="G99" s="7"/>
      <c r="H99" s="15">
        <f t="shared" si="10"/>
        <v>-80.92000000000007</v>
      </c>
      <c r="I99" s="13">
        <f t="shared" si="11"/>
        <v>-0.01968353583634353</v>
      </c>
    </row>
    <row r="100" spans="1:9" ht="12.75">
      <c r="A100" s="7"/>
      <c r="B100" s="7" t="s">
        <v>107</v>
      </c>
      <c r="C100" s="8" t="s">
        <v>108</v>
      </c>
      <c r="D100" s="14">
        <v>20.238</v>
      </c>
      <c r="E100" s="10">
        <v>833.2</v>
      </c>
      <c r="F100" s="11">
        <v>835.83</v>
      </c>
      <c r="G100" s="7"/>
      <c r="H100" s="12">
        <f t="shared" si="10"/>
        <v>2.6299999999999955</v>
      </c>
      <c r="I100" s="13">
        <f t="shared" si="11"/>
        <v>0.0031565050408065235</v>
      </c>
    </row>
    <row r="101" spans="1:9" ht="12.75">
      <c r="A101" s="7"/>
      <c r="B101" s="7" t="s">
        <v>126</v>
      </c>
      <c r="C101" s="8" t="s">
        <v>52</v>
      </c>
      <c r="D101" s="14">
        <v>50</v>
      </c>
      <c r="E101" s="10">
        <v>1139</v>
      </c>
      <c r="F101" s="11">
        <v>1038.5</v>
      </c>
      <c r="G101" s="7"/>
      <c r="H101" s="15">
        <f t="shared" si="10"/>
        <v>-100.5</v>
      </c>
      <c r="I101" s="13">
        <f t="shared" si="11"/>
        <v>-0.08823529411764706</v>
      </c>
    </row>
    <row r="102" spans="1:9" ht="12.75">
      <c r="A102" s="7"/>
      <c r="B102" s="7" t="s">
        <v>76</v>
      </c>
      <c r="C102" s="8" t="s">
        <v>77</v>
      </c>
      <c r="D102" s="14">
        <v>50</v>
      </c>
      <c r="E102" s="10">
        <v>3489.5</v>
      </c>
      <c r="F102" s="11">
        <v>2917</v>
      </c>
      <c r="G102" s="7"/>
      <c r="H102" s="15">
        <f t="shared" si="10"/>
        <v>-572.5</v>
      </c>
      <c r="I102" s="13">
        <f t="shared" si="11"/>
        <v>-0.16406361942971773</v>
      </c>
    </row>
    <row r="103" spans="1:9" ht="15">
      <c r="A103" s="7"/>
      <c r="B103" s="7" t="s">
        <v>10</v>
      </c>
      <c r="C103" s="8"/>
      <c r="D103" s="16"/>
      <c r="E103" s="29">
        <v>275.3</v>
      </c>
      <c r="F103" s="30">
        <v>275.3</v>
      </c>
      <c r="G103" s="7"/>
      <c r="H103" s="31">
        <f t="shared" si="10"/>
        <v>0</v>
      </c>
      <c r="I103" s="13">
        <f t="shared" si="11"/>
        <v>0</v>
      </c>
    </row>
    <row r="104" spans="1:9" ht="13.5" thickBot="1">
      <c r="A104" s="18"/>
      <c r="B104" s="18"/>
      <c r="C104" s="19"/>
      <c r="D104" s="20" t="s">
        <v>15</v>
      </c>
      <c r="E104" s="21">
        <f>SUM(E98:E103)</f>
        <v>10000</v>
      </c>
      <c r="F104" s="22">
        <f>SUM(F98:F103)</f>
        <v>9228.329999999998</v>
      </c>
      <c r="G104" s="18"/>
      <c r="H104" s="25">
        <f>SUM(F104-10000)</f>
        <v>-771.6700000000019</v>
      </c>
      <c r="I104" s="24">
        <f>SUM(H104/10000)</f>
        <v>-0.0771670000000002</v>
      </c>
    </row>
    <row r="105" ht="13.5" thickBot="1"/>
    <row r="106" spans="1:9" ht="13.5" thickBot="1">
      <c r="A106" s="3" t="s">
        <v>0</v>
      </c>
      <c r="B106" s="4" t="s">
        <v>2</v>
      </c>
      <c r="C106" s="4" t="s">
        <v>5</v>
      </c>
      <c r="D106" s="4" t="s">
        <v>3</v>
      </c>
      <c r="E106" s="4" t="s">
        <v>4</v>
      </c>
      <c r="F106" s="4" t="s">
        <v>14</v>
      </c>
      <c r="G106" s="5"/>
      <c r="H106" s="4" t="s">
        <v>29</v>
      </c>
      <c r="I106" s="6" t="s">
        <v>30</v>
      </c>
    </row>
    <row r="107" spans="1:9" ht="12.75">
      <c r="A107" s="7" t="s">
        <v>19</v>
      </c>
      <c r="B107" s="27" t="s">
        <v>36</v>
      </c>
      <c r="C107" s="8" t="s">
        <v>37</v>
      </c>
      <c r="D107" s="8">
        <v>50</v>
      </c>
      <c r="E107" s="10">
        <v>2410.5</v>
      </c>
      <c r="F107" s="11">
        <v>2500</v>
      </c>
      <c r="G107" s="7"/>
      <c r="H107" s="12">
        <f>SUM(F107-E107)</f>
        <v>89.5</v>
      </c>
      <c r="I107" s="13">
        <f>SUM(H107/E107)</f>
        <v>0.03712922630159718</v>
      </c>
    </row>
    <row r="108" spans="1:9" ht="12.75">
      <c r="A108" s="7"/>
      <c r="B108" s="27" t="s">
        <v>7</v>
      </c>
      <c r="C108" s="8" t="s">
        <v>11</v>
      </c>
      <c r="D108" s="8">
        <v>50.157</v>
      </c>
      <c r="E108" s="10">
        <v>2819</v>
      </c>
      <c r="F108" s="10">
        <v>3054.56</v>
      </c>
      <c r="G108" s="11"/>
      <c r="H108" s="12">
        <f>SUM(F108-E108)</f>
        <v>235.55999999999995</v>
      </c>
      <c r="I108" s="13">
        <f>SUM(H108/E108)</f>
        <v>0.08356154664774741</v>
      </c>
    </row>
    <row r="109" spans="1:9" ht="12.75">
      <c r="A109" s="7"/>
      <c r="B109" s="27" t="s">
        <v>31</v>
      </c>
      <c r="C109" s="8" t="s">
        <v>32</v>
      </c>
      <c r="D109" s="8">
        <v>50.067</v>
      </c>
      <c r="E109" s="10">
        <v>1811</v>
      </c>
      <c r="F109" s="10">
        <v>2097.81</v>
      </c>
      <c r="G109" s="11"/>
      <c r="H109" s="12">
        <f>SUM(F109-E109)</f>
        <v>286.80999999999995</v>
      </c>
      <c r="I109" s="13">
        <f>SUM(H109/E109)</f>
        <v>0.1583710657095527</v>
      </c>
    </row>
    <row r="110" spans="1:9" ht="15">
      <c r="A110" s="7"/>
      <c r="B110" s="7" t="s">
        <v>10</v>
      </c>
      <c r="C110" s="8"/>
      <c r="D110" s="16"/>
      <c r="E110" s="29">
        <v>2959.5</v>
      </c>
      <c r="F110" s="30">
        <v>2959.5</v>
      </c>
      <c r="G110" s="41"/>
      <c r="H110" s="31">
        <f>SUM(F110-E110)</f>
        <v>0</v>
      </c>
      <c r="I110" s="13">
        <f>SUM(H110/E110)</f>
        <v>0</v>
      </c>
    </row>
    <row r="111" spans="1:9" ht="13.5" thickBot="1">
      <c r="A111" s="18"/>
      <c r="B111" s="18"/>
      <c r="C111" s="19"/>
      <c r="D111" s="20" t="s">
        <v>15</v>
      </c>
      <c r="E111" s="21">
        <f>SUM(E107:E110)</f>
        <v>10000</v>
      </c>
      <c r="F111" s="22">
        <f>SUM(F107:F110)</f>
        <v>10611.869999999999</v>
      </c>
      <c r="G111" s="18"/>
      <c r="H111" s="23">
        <f>SUM(F111-10000)</f>
        <v>611.869999999999</v>
      </c>
      <c r="I111" s="24">
        <f>SUM(H111/10000)</f>
        <v>0.0611869999999999</v>
      </c>
    </row>
    <row r="112" ht="13.5" thickBot="1"/>
    <row r="113" spans="1:9" ht="13.5" thickBot="1">
      <c r="A113" s="3" t="s">
        <v>0</v>
      </c>
      <c r="B113" s="4" t="s">
        <v>2</v>
      </c>
      <c r="C113" s="4" t="s">
        <v>5</v>
      </c>
      <c r="D113" s="4" t="s">
        <v>3</v>
      </c>
      <c r="E113" s="4" t="s">
        <v>4</v>
      </c>
      <c r="F113" s="4" t="s">
        <v>14</v>
      </c>
      <c r="G113" s="5"/>
      <c r="H113" s="4" t="s">
        <v>29</v>
      </c>
      <c r="I113" s="6" t="s">
        <v>30</v>
      </c>
    </row>
    <row r="114" spans="1:9" ht="12.75">
      <c r="A114" s="7" t="s">
        <v>121</v>
      </c>
      <c r="B114" s="7" t="s">
        <v>10</v>
      </c>
      <c r="C114" s="8"/>
      <c r="D114" s="16"/>
      <c r="E114" s="10">
        <v>10000</v>
      </c>
      <c r="F114" s="11">
        <v>10000</v>
      </c>
      <c r="G114" s="7"/>
      <c r="H114" s="15">
        <f>SUM(F114-E114)</f>
        <v>0</v>
      </c>
      <c r="I114" s="13">
        <f>SUM(H114/E114)</f>
        <v>0</v>
      </c>
    </row>
    <row r="115" spans="1:9" ht="13.5" thickBot="1">
      <c r="A115" s="18"/>
      <c r="B115" s="18"/>
      <c r="C115" s="19"/>
      <c r="D115" s="20" t="s">
        <v>15</v>
      </c>
      <c r="E115" s="21">
        <f>SUM(E114)</f>
        <v>10000</v>
      </c>
      <c r="F115" s="22">
        <f>SUM(F114)</f>
        <v>10000</v>
      </c>
      <c r="G115" s="18"/>
      <c r="H115" s="23">
        <f>SUM(F115-10000)</f>
        <v>0</v>
      </c>
      <c r="I115" s="24">
        <f>SUM(H115/10000)</f>
        <v>0</v>
      </c>
    </row>
    <row r="116" ht="13.5" thickBot="1"/>
    <row r="117" spans="1:9" ht="13.5" thickBot="1">
      <c r="A117" s="3" t="s">
        <v>0</v>
      </c>
      <c r="B117" s="4" t="s">
        <v>2</v>
      </c>
      <c r="C117" s="4" t="s">
        <v>5</v>
      </c>
      <c r="D117" s="4" t="s">
        <v>3</v>
      </c>
      <c r="E117" s="4" t="s">
        <v>4</v>
      </c>
      <c r="F117" s="4" t="s">
        <v>14</v>
      </c>
      <c r="G117" s="5"/>
      <c r="H117" s="4" t="s">
        <v>29</v>
      </c>
      <c r="I117" s="6" t="s">
        <v>30</v>
      </c>
    </row>
    <row r="118" spans="1:9" ht="12.75">
      <c r="A118" s="7" t="s">
        <v>27</v>
      </c>
      <c r="B118" s="7" t="s">
        <v>40</v>
      </c>
      <c r="C118" s="8" t="s">
        <v>41</v>
      </c>
      <c r="D118" s="14">
        <v>83</v>
      </c>
      <c r="E118" s="10">
        <v>1011.2</v>
      </c>
      <c r="F118" s="11">
        <v>1178.6</v>
      </c>
      <c r="G118" s="7"/>
      <c r="H118" s="12">
        <f>SUM(F118-E118)</f>
        <v>167.39999999999986</v>
      </c>
      <c r="I118" s="13">
        <f>SUM(H118/E118)</f>
        <v>0.16554588607594922</v>
      </c>
    </row>
    <row r="119" spans="1:9" ht="12.75">
      <c r="A119" s="7"/>
      <c r="B119" s="7" t="s">
        <v>42</v>
      </c>
      <c r="C119" s="8" t="s">
        <v>43</v>
      </c>
      <c r="D119" s="14">
        <v>20</v>
      </c>
      <c r="E119" s="10">
        <v>398.4</v>
      </c>
      <c r="F119" s="11">
        <v>418.4</v>
      </c>
      <c r="G119" s="7"/>
      <c r="H119" s="12">
        <f>SUM(F119-E119)</f>
        <v>20</v>
      </c>
      <c r="I119" s="13">
        <f>SUM(H119/E119)</f>
        <v>0.050200803212851405</v>
      </c>
    </row>
    <row r="120" spans="1:9" ht="15">
      <c r="A120" s="7"/>
      <c r="B120" s="7" t="s">
        <v>10</v>
      </c>
      <c r="C120" s="8"/>
      <c r="D120" s="14"/>
      <c r="E120" s="29">
        <v>8590.4</v>
      </c>
      <c r="F120" s="30">
        <v>8599.3</v>
      </c>
      <c r="G120" s="7"/>
      <c r="H120" s="17">
        <f>SUM(F120-E120)</f>
        <v>8.899999999999636</v>
      </c>
      <c r="I120" s="13">
        <f>SUM(H120/E120)</f>
        <v>0.001036040230955443</v>
      </c>
    </row>
    <row r="121" spans="1:9" ht="13.5" thickBot="1">
      <c r="A121" s="18"/>
      <c r="B121" s="18"/>
      <c r="C121" s="19"/>
      <c r="D121" s="35" t="s">
        <v>15</v>
      </c>
      <c r="E121" s="21">
        <f>SUM(E118:E120)</f>
        <v>10000</v>
      </c>
      <c r="F121" s="22">
        <f>SUM(F118:F120)</f>
        <v>10196.3</v>
      </c>
      <c r="G121" s="18"/>
      <c r="H121" s="23">
        <f>SUM(H118:H120)</f>
        <v>196.2999999999995</v>
      </c>
      <c r="I121" s="24">
        <f>SUM(H121/10000)</f>
        <v>0.01962999999999995</v>
      </c>
    </row>
    <row r="122" ht="13.5" thickBot="1"/>
    <row r="123" spans="1:9" ht="13.5" thickBot="1">
      <c r="A123" s="36" t="s">
        <v>0</v>
      </c>
      <c r="B123" s="4" t="s">
        <v>2</v>
      </c>
      <c r="C123" s="4" t="s">
        <v>5</v>
      </c>
      <c r="D123" s="4" t="s">
        <v>3</v>
      </c>
      <c r="E123" s="4" t="s">
        <v>4</v>
      </c>
      <c r="F123" s="4" t="s">
        <v>14</v>
      </c>
      <c r="G123" s="37"/>
      <c r="H123" s="4" t="s">
        <v>29</v>
      </c>
      <c r="I123" s="6" t="s">
        <v>30</v>
      </c>
    </row>
    <row r="124" spans="1:9" ht="12.75">
      <c r="A124" s="7" t="s">
        <v>1</v>
      </c>
      <c r="B124" s="7" t="s">
        <v>48</v>
      </c>
      <c r="C124" s="8" t="s">
        <v>49</v>
      </c>
      <c r="D124" s="14">
        <v>20.032</v>
      </c>
      <c r="E124" s="38">
        <v>1321.8</v>
      </c>
      <c r="F124" s="11">
        <v>986.98</v>
      </c>
      <c r="G124" s="7"/>
      <c r="H124" s="15">
        <f aca="true" t="shared" si="12" ref="H124:H131">SUM(F124-E124)</f>
        <v>-334.81999999999994</v>
      </c>
      <c r="I124" s="39">
        <f aca="true" t="shared" si="13" ref="I124:I131">SUM(H124/E124)</f>
        <v>-0.2533060977454985</v>
      </c>
    </row>
    <row r="125" spans="1:9" ht="12.75">
      <c r="A125" s="7"/>
      <c r="B125" s="7" t="s">
        <v>50</v>
      </c>
      <c r="C125" s="8" t="s">
        <v>51</v>
      </c>
      <c r="D125" s="14">
        <v>10.105</v>
      </c>
      <c r="E125" s="11">
        <v>816.2</v>
      </c>
      <c r="F125" s="11">
        <v>737.16</v>
      </c>
      <c r="G125" s="7"/>
      <c r="H125" s="15">
        <f t="shared" si="12"/>
        <v>-79.04000000000008</v>
      </c>
      <c r="I125" s="39">
        <f t="shared" si="13"/>
        <v>-0.0968390100465573</v>
      </c>
    </row>
    <row r="126" spans="1:9" ht="12.75">
      <c r="A126" s="7"/>
      <c r="B126" s="7" t="s">
        <v>53</v>
      </c>
      <c r="C126" s="8" t="s">
        <v>52</v>
      </c>
      <c r="D126" s="14">
        <v>50</v>
      </c>
      <c r="E126" s="11">
        <v>1030.5</v>
      </c>
      <c r="F126" s="11">
        <v>1038.5</v>
      </c>
      <c r="G126" s="7"/>
      <c r="H126" s="12">
        <f t="shared" si="12"/>
        <v>8</v>
      </c>
      <c r="I126" s="39">
        <f t="shared" si="13"/>
        <v>0.0077632217370208634</v>
      </c>
    </row>
    <row r="127" spans="1:9" ht="12.75">
      <c r="A127" s="7"/>
      <c r="B127" s="7" t="s">
        <v>61</v>
      </c>
      <c r="C127" s="8" t="s">
        <v>54</v>
      </c>
      <c r="D127" s="14">
        <v>25.211</v>
      </c>
      <c r="E127" s="11">
        <v>1085.25</v>
      </c>
      <c r="F127" s="11">
        <v>1032.64</v>
      </c>
      <c r="G127" s="7"/>
      <c r="H127" s="15">
        <f t="shared" si="12"/>
        <v>-52.6099999999999</v>
      </c>
      <c r="I127" s="39">
        <f t="shared" si="13"/>
        <v>-0.048477309375719785</v>
      </c>
    </row>
    <row r="128" spans="1:9" ht="12.75">
      <c r="A128" s="7"/>
      <c r="B128" s="7" t="s">
        <v>55</v>
      </c>
      <c r="C128" s="8" t="s">
        <v>56</v>
      </c>
      <c r="D128" s="40">
        <v>20</v>
      </c>
      <c r="E128" s="11">
        <v>950</v>
      </c>
      <c r="F128" s="11">
        <v>600.6</v>
      </c>
      <c r="G128" s="7"/>
      <c r="H128" s="15">
        <f t="shared" si="12"/>
        <v>-349.4</v>
      </c>
      <c r="I128" s="39">
        <f t="shared" si="13"/>
        <v>-0.3677894736842105</v>
      </c>
    </row>
    <row r="129" spans="1:9" ht="12.75">
      <c r="A129" s="7"/>
      <c r="B129" s="7" t="s">
        <v>58</v>
      </c>
      <c r="C129" s="8" t="s">
        <v>57</v>
      </c>
      <c r="D129" s="40">
        <v>20</v>
      </c>
      <c r="E129" s="11">
        <v>933</v>
      </c>
      <c r="F129" s="11">
        <v>744.2</v>
      </c>
      <c r="G129" s="7"/>
      <c r="H129" s="15">
        <f t="shared" si="12"/>
        <v>-188.79999999999995</v>
      </c>
      <c r="I129" s="39">
        <f t="shared" si="13"/>
        <v>-0.2023579849946409</v>
      </c>
    </row>
    <row r="130" spans="1:9" ht="12.75">
      <c r="A130" s="7"/>
      <c r="B130" s="7" t="s">
        <v>59</v>
      </c>
      <c r="C130" s="8" t="s">
        <v>60</v>
      </c>
      <c r="D130" s="40">
        <v>15.174</v>
      </c>
      <c r="E130" s="11">
        <v>730.95</v>
      </c>
      <c r="F130" s="11">
        <v>850.35</v>
      </c>
      <c r="G130" s="7"/>
      <c r="H130" s="12">
        <f t="shared" si="12"/>
        <v>119.39999999999998</v>
      </c>
      <c r="I130" s="39">
        <f t="shared" si="13"/>
        <v>0.1633490662836035</v>
      </c>
    </row>
    <row r="131" spans="1:9" ht="15">
      <c r="A131" s="7"/>
      <c r="B131" s="7" t="s">
        <v>10</v>
      </c>
      <c r="C131" s="8"/>
      <c r="D131" s="14"/>
      <c r="E131" s="29">
        <v>3132.3</v>
      </c>
      <c r="F131" s="30">
        <v>3289.78</v>
      </c>
      <c r="G131" s="7"/>
      <c r="H131" s="17">
        <f t="shared" si="12"/>
        <v>157.48000000000002</v>
      </c>
      <c r="I131" s="39">
        <f t="shared" si="13"/>
        <v>0.05027615490214858</v>
      </c>
    </row>
    <row r="132" spans="1:9" ht="13.5" thickBot="1">
      <c r="A132" s="18"/>
      <c r="B132" s="18"/>
      <c r="C132" s="19"/>
      <c r="D132" s="35" t="s">
        <v>15</v>
      </c>
      <c r="E132" s="21">
        <f>SUM(E124:E131)</f>
        <v>10000</v>
      </c>
      <c r="F132" s="22">
        <f>SUM(F124:F131)</f>
        <v>9280.210000000001</v>
      </c>
      <c r="G132" s="18"/>
      <c r="H132" s="25">
        <f>SUM(H124:H131)</f>
        <v>-719.7899999999998</v>
      </c>
      <c r="I132" s="34">
        <f>SUM(H132/10000)</f>
        <v>-0.07197899999999999</v>
      </c>
    </row>
    <row r="133" ht="13.5" thickBot="1"/>
    <row r="134" spans="1:9" ht="13.5" thickBot="1">
      <c r="A134" s="3" t="s">
        <v>0</v>
      </c>
      <c r="B134" s="4" t="s">
        <v>2</v>
      </c>
      <c r="C134" s="4" t="s">
        <v>5</v>
      </c>
      <c r="D134" s="4" t="s">
        <v>3</v>
      </c>
      <c r="E134" s="4" t="s">
        <v>4</v>
      </c>
      <c r="F134" s="4" t="s">
        <v>14</v>
      </c>
      <c r="G134" s="5"/>
      <c r="H134" s="4" t="s">
        <v>29</v>
      </c>
      <c r="I134" s="6" t="s">
        <v>30</v>
      </c>
    </row>
    <row r="135" spans="1:9" ht="12.75">
      <c r="A135" s="7" t="s">
        <v>18</v>
      </c>
      <c r="B135" s="7" t="s">
        <v>103</v>
      </c>
      <c r="C135" s="8" t="s">
        <v>104</v>
      </c>
      <c r="D135" s="14">
        <v>20</v>
      </c>
      <c r="E135" s="10">
        <v>340.8</v>
      </c>
      <c r="F135" s="11">
        <v>460.2</v>
      </c>
      <c r="G135" s="7"/>
      <c r="H135" s="12">
        <f>SUM(F135-E135)</f>
        <v>119.39999999999998</v>
      </c>
      <c r="I135" s="13">
        <f>SUM(H135/E135)</f>
        <v>0.35035211267605626</v>
      </c>
    </row>
    <row r="136" spans="1:9" ht="12.75">
      <c r="A136" s="7"/>
      <c r="B136" s="7" t="s">
        <v>53</v>
      </c>
      <c r="C136" s="8" t="s">
        <v>52</v>
      </c>
      <c r="D136" s="14">
        <v>125</v>
      </c>
      <c r="E136" s="10">
        <v>2287.5</v>
      </c>
      <c r="F136" s="11">
        <v>2596.25</v>
      </c>
      <c r="G136" s="7"/>
      <c r="H136" s="12">
        <f>SUM(F136-E136)</f>
        <v>308.75</v>
      </c>
      <c r="I136" s="13">
        <f>SUM(H136/E136)</f>
        <v>0.13497267759562842</v>
      </c>
    </row>
    <row r="137" spans="1:9" ht="12.75">
      <c r="A137" s="7"/>
      <c r="B137" s="7" t="s">
        <v>105</v>
      </c>
      <c r="C137" s="8" t="s">
        <v>77</v>
      </c>
      <c r="D137" s="14">
        <v>50</v>
      </c>
      <c r="E137" s="10">
        <v>2740</v>
      </c>
      <c r="F137" s="11">
        <v>2917</v>
      </c>
      <c r="G137" s="7"/>
      <c r="H137" s="12">
        <f>SUM(F137-E137)</f>
        <v>177</v>
      </c>
      <c r="I137" s="13">
        <f>SUM(H137/E137)</f>
        <v>0.0645985401459854</v>
      </c>
    </row>
    <row r="138" spans="1:9" ht="12.75">
      <c r="A138" s="7"/>
      <c r="B138" s="7" t="s">
        <v>62</v>
      </c>
      <c r="C138" s="8" t="s">
        <v>63</v>
      </c>
      <c r="D138" s="14">
        <v>20.027</v>
      </c>
      <c r="E138" s="10">
        <v>441</v>
      </c>
      <c r="F138" s="11">
        <v>571.77</v>
      </c>
      <c r="G138" s="7"/>
      <c r="H138" s="12">
        <f>SUM(F138-E138)</f>
        <v>130.76999999999998</v>
      </c>
      <c r="I138" s="13">
        <f>SUM(H138/E138)</f>
        <v>0.2965306122448979</v>
      </c>
    </row>
    <row r="139" spans="1:9" ht="15">
      <c r="A139" s="7"/>
      <c r="B139" s="7" t="s">
        <v>10</v>
      </c>
      <c r="C139" s="8"/>
      <c r="D139" s="14"/>
      <c r="E139" s="29">
        <v>4190.7</v>
      </c>
      <c r="F139" s="30">
        <v>4084.7</v>
      </c>
      <c r="G139" s="41"/>
      <c r="H139" s="31">
        <f>SUM(F139-E139)</f>
        <v>-106</v>
      </c>
      <c r="I139" s="13">
        <f>SUM(H139/E139)</f>
        <v>-0.025294103610375356</v>
      </c>
    </row>
    <row r="140" spans="1:9" ht="13.5" thickBot="1">
      <c r="A140" s="18"/>
      <c r="B140" s="18"/>
      <c r="C140" s="19"/>
      <c r="D140" s="20" t="s">
        <v>15</v>
      </c>
      <c r="E140" s="21">
        <f>SUM(E135:E139)</f>
        <v>10000</v>
      </c>
      <c r="F140" s="22">
        <f>SUM(F135:F139)</f>
        <v>10629.919999999998</v>
      </c>
      <c r="G140" s="18"/>
      <c r="H140" s="23">
        <f>SUM(F140-10000)</f>
        <v>629.9199999999983</v>
      </c>
      <c r="I140" s="24">
        <f>SUM(H140/10000)</f>
        <v>0.06299199999999983</v>
      </c>
    </row>
    <row r="141" ht="13.5" thickBot="1"/>
    <row r="142" spans="1:9" ht="13.5" thickBot="1">
      <c r="A142" s="3" t="s">
        <v>0</v>
      </c>
      <c r="B142" s="4" t="s">
        <v>2</v>
      </c>
      <c r="C142" s="4" t="s">
        <v>5</v>
      </c>
      <c r="D142" s="4" t="s">
        <v>3</v>
      </c>
      <c r="E142" s="4" t="s">
        <v>4</v>
      </c>
      <c r="F142" s="4" t="s">
        <v>14</v>
      </c>
      <c r="G142" s="5"/>
      <c r="H142" s="4" t="s">
        <v>29</v>
      </c>
      <c r="I142" s="6" t="s">
        <v>30</v>
      </c>
    </row>
    <row r="143" spans="1:9" ht="12.75">
      <c r="A143" s="7" t="s">
        <v>99</v>
      </c>
      <c r="B143" s="7" t="s">
        <v>34</v>
      </c>
      <c r="C143" s="8" t="s">
        <v>33</v>
      </c>
      <c r="D143" s="14">
        <v>50.21</v>
      </c>
      <c r="E143" s="10">
        <v>2540.5</v>
      </c>
      <c r="F143" s="11">
        <v>3113.52</v>
      </c>
      <c r="G143" s="7"/>
      <c r="H143" s="12">
        <f>SUM(F143-E143)</f>
        <v>573.02</v>
      </c>
      <c r="I143" s="13">
        <f>SUM(H143/E143)</f>
        <v>0.22555402479826805</v>
      </c>
    </row>
    <row r="144" spans="1:9" ht="12.75">
      <c r="A144" s="7"/>
      <c r="B144" s="7" t="s">
        <v>35</v>
      </c>
      <c r="C144" s="8" t="s">
        <v>9</v>
      </c>
      <c r="D144" s="14">
        <v>50</v>
      </c>
      <c r="E144" s="10">
        <v>3260.5</v>
      </c>
      <c r="F144" s="11">
        <v>2657.5</v>
      </c>
      <c r="G144" s="7"/>
      <c r="H144" s="15">
        <f>SUM(F144-E144)</f>
        <v>-603</v>
      </c>
      <c r="I144" s="13">
        <f>SUM(H144/E144)</f>
        <v>-0.1849409599754639</v>
      </c>
    </row>
    <row r="145" spans="1:9" ht="12.75">
      <c r="A145" s="7"/>
      <c r="B145" s="7" t="s">
        <v>130</v>
      </c>
      <c r="C145" s="8" t="s">
        <v>129</v>
      </c>
      <c r="D145" s="9">
        <v>38.43</v>
      </c>
      <c r="E145" s="10">
        <v>1723</v>
      </c>
      <c r="F145" s="11">
        <v>2376.9</v>
      </c>
      <c r="G145" s="7"/>
      <c r="H145" s="12">
        <f>SUM(F145-E145)</f>
        <v>653.9000000000001</v>
      </c>
      <c r="I145" s="13">
        <f>SUM(H145/E145)</f>
        <v>0.37951247823563555</v>
      </c>
    </row>
    <row r="146" spans="1:9" ht="15">
      <c r="A146" s="7"/>
      <c r="B146" s="7" t="s">
        <v>10</v>
      </c>
      <c r="C146" s="8"/>
      <c r="D146" s="14"/>
      <c r="E146" s="29">
        <v>2476</v>
      </c>
      <c r="F146" s="30">
        <v>2476</v>
      </c>
      <c r="G146" s="7"/>
      <c r="H146" s="31">
        <f>SUM(F146-E146)</f>
        <v>0</v>
      </c>
      <c r="I146" s="13">
        <f>SUM(H146/E146)</f>
        <v>0</v>
      </c>
    </row>
    <row r="147" spans="1:9" ht="13.5" thickBot="1">
      <c r="A147" s="18"/>
      <c r="B147" s="18"/>
      <c r="C147" s="19"/>
      <c r="D147" s="35" t="s">
        <v>15</v>
      </c>
      <c r="E147" s="21">
        <f>SUM(E143:E146)</f>
        <v>10000</v>
      </c>
      <c r="F147" s="22">
        <f>SUM(F143:F146)</f>
        <v>10623.92</v>
      </c>
      <c r="G147" s="18"/>
      <c r="H147" s="23">
        <f>SUM(F147-10000)</f>
        <v>623.9200000000001</v>
      </c>
      <c r="I147" s="24">
        <f>SUM(H147/10000)</f>
        <v>0.06239200000000001</v>
      </c>
    </row>
  </sheetData>
  <printOptions/>
  <pageMargins left="0.75" right="0.75" top="1" bottom="1" header="0.5" footer="0.5"/>
  <pageSetup blackAndWhite="1" horizontalDpi="600" verticalDpi="600" orientation="portrait" scale="91" r:id="rId1"/>
  <headerFooter alignWithMargins="0">
    <oddHeader>&amp;CStock Game
Feb-2002</oddHeader>
  </headerFooter>
  <rowBreaks count="2" manualBreakCount="2">
    <brk id="54" max="255" man="1"/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Debbie Thorne</dc:creator>
  <cp:keywords/>
  <dc:description/>
  <cp:lastModifiedBy>Debbie Thorne</cp:lastModifiedBy>
  <cp:lastPrinted>2002-11-26T01:53:14Z</cp:lastPrinted>
  <dcterms:created xsi:type="dcterms:W3CDTF">2001-06-13T02:48:12Z</dcterms:created>
  <dcterms:modified xsi:type="dcterms:W3CDTF">2002-12-02T11:48:23Z</dcterms:modified>
  <cp:category/>
  <cp:version/>
  <cp:contentType/>
  <cp:contentStatus/>
</cp:coreProperties>
</file>