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valuation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<sst xmlns="http://schemas.openxmlformats.org/spreadsheetml/2006/main" count="65" uniqueCount="40">
  <si>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Name</t>
  </si>
  <si>
    <t>Percent</t>
  </si>
  <si>
    <t>Affiliated Computer Services Inc.</t>
  </si>
  <si>
    <t>Automatic Data Processing Inc.</t>
  </si>
  <si>
    <t>Capital One Financial Corp.</t>
  </si>
  <si>
    <t>Cardinal Health Inc.</t>
  </si>
  <si>
    <t>Commerce Bancorp Inc.</t>
  </si>
  <si>
    <t>Fannie Mae</t>
  </si>
  <si>
    <t>Freddie Mac</t>
  </si>
  <si>
    <t>Harley-Davidson Inc.</t>
  </si>
  <si>
    <t>Intel Corp</t>
  </si>
  <si>
    <t>Johnson &amp; Johnson</t>
  </si>
  <si>
    <t>Johnson Controls Inc.</t>
  </si>
  <si>
    <t>Lincare Holdings Inc</t>
  </si>
  <si>
    <t>Lowe's Companies Inc.</t>
  </si>
  <si>
    <t>Merck &amp; Co. Inc.</t>
  </si>
  <si>
    <t>NASDAQ-100 Trust Series I</t>
  </si>
  <si>
    <t>O'Reilly Automotive Inc</t>
  </si>
  <si>
    <t>Orthodontic Centers of America Inc.</t>
  </si>
  <si>
    <t>Patterson Dental Co</t>
  </si>
  <si>
    <t>Paychex Inc</t>
  </si>
  <si>
    <t>Pfizer Inc.</t>
  </si>
  <si>
    <t>SunGard Data Systems Inc.</t>
  </si>
  <si>
    <t>VANGUARD TOT STK MKT IDX VIPER</t>
  </si>
  <si>
    <t xml:space="preserve"> </t>
  </si>
  <si>
    <t>Bank</t>
  </si>
  <si>
    <t>Buy and Hold</t>
  </si>
  <si>
    <t>Suspense</t>
  </si>
  <si>
    <t>Total Securities and Cash Accounts</t>
  </si>
  <si>
    <t>Total Number of Valuation Units to Date:</t>
  </si>
  <si>
    <t>Value of One Unit:</t>
  </si>
  <si>
    <t>Shrs</t>
  </si>
  <si>
    <t>Price</t>
  </si>
  <si>
    <t>Mkt Val</t>
  </si>
  <si>
    <t>Change</t>
  </si>
  <si>
    <t>Current</t>
  </si>
  <si>
    <t>Fiserv, Inc.</t>
  </si>
  <si>
    <t>Factset Research</t>
  </si>
  <si>
    <t>Brown and Brown</t>
  </si>
  <si>
    <t xml:space="preserve">After Proposed Changes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</si>
</sst>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[Red]\(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trike/>
      <sz val="10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140625" style="0" bestFit="1" customWidth="1"/>
    <col min="2" max="3" width="9.140625" style="1" customWidth="1"/>
    <col min="4" max="4" width="9.7109375" style="19" bestFit="1" customWidth="1"/>
    <col min="5" max="5" width="9.28125" style="2" bestFit="1" customWidth="1"/>
    <col min="7" max="7" width="9.140625" style="8" customWidth="1"/>
    <col min="9" max="9" width="9.7109375" style="19" bestFit="1" customWidth="1"/>
  </cols>
  <sheetData>
    <row r="2" spans="2:10" ht="12.75">
      <c r="B2" s="21" t="s">
        <v>35</v>
      </c>
      <c r="C2" s="21"/>
      <c r="D2" s="21"/>
      <c r="E2" s="21"/>
      <c r="G2" s="22" t="s">
        <v>39</v>
      </c>
      <c r="H2" s="22"/>
      <c r="I2" s="22"/>
      <c r="J2" s="22"/>
    </row>
    <row r="3" spans="1:10" s="3" customFormat="1" ht="12.75">
      <c r="A3" s="3" t="s">
        <v>0</v>
      </c>
      <c r="B3" s="4" t="s">
        <v>31</v>
      </c>
      <c r="C3" s="4" t="s">
        <v>32</v>
      </c>
      <c r="D3" s="18" t="s">
        <v>33</v>
      </c>
      <c r="E3" s="5" t="s">
        <v>1</v>
      </c>
      <c r="G3" s="7" t="s">
        <v>34</v>
      </c>
      <c r="H3" s="3" t="s">
        <v>31</v>
      </c>
      <c r="I3" s="18" t="s">
        <v>33</v>
      </c>
      <c r="J3" s="3" t="s">
        <v>1</v>
      </c>
    </row>
    <row r="4" spans="1:10" ht="12.75">
      <c r="A4" t="s">
        <v>2</v>
      </c>
      <c r="B4" s="1">
        <v>10.184</v>
      </c>
      <c r="C4" s="1">
        <v>48.26</v>
      </c>
      <c r="D4" s="19">
        <v>491.48</v>
      </c>
      <c r="E4" s="2">
        <f>D4/$D$37</f>
        <v>0.030474938536089315</v>
      </c>
      <c r="G4" s="8">
        <v>300</v>
      </c>
      <c r="H4" s="1">
        <f>B4+G4/C4</f>
        <v>16.400328222130128</v>
      </c>
      <c r="I4" s="19">
        <f>H4*C4</f>
        <v>791.47984</v>
      </c>
      <c r="J4" s="2">
        <f>I4/$D$37</f>
        <v>0.04907686879741557</v>
      </c>
    </row>
    <row r="5" spans="1:10" ht="12.75">
      <c r="A5" s="9" t="s">
        <v>3</v>
      </c>
      <c r="B5" s="1">
        <v>8.053</v>
      </c>
      <c r="C5" s="1">
        <v>42.45</v>
      </c>
      <c r="D5" s="19">
        <v>341.85</v>
      </c>
      <c r="E5" s="2">
        <f aca="true" t="shared" si="0" ref="E5:E29">D5/$D$37</f>
        <v>0.021196910837800384</v>
      </c>
      <c r="G5" s="8">
        <v>-341.85</v>
      </c>
      <c r="H5" s="1">
        <f aca="true" t="shared" si="1" ref="H5:H28">B5+G5/C5</f>
        <v>-3.5335689041460228E-06</v>
      </c>
      <c r="I5" s="19">
        <f aca="true" t="shared" si="2" ref="I5:I28">H5*C5</f>
        <v>-0.00014999999998099867</v>
      </c>
      <c r="J5" s="2">
        <f>I5/$D$37</f>
        <v>-9.300970090002305E-09</v>
      </c>
    </row>
    <row r="6" spans="1:10" ht="12.75">
      <c r="A6" s="10" t="s">
        <v>38</v>
      </c>
      <c r="C6" s="1">
        <v>36.9</v>
      </c>
      <c r="G6" s="8">
        <v>800</v>
      </c>
      <c r="H6" s="1">
        <f>B6+G6/C6</f>
        <v>21.680216802168022</v>
      </c>
      <c r="I6" s="19">
        <f>H6*C6</f>
        <v>800</v>
      </c>
      <c r="J6" s="2">
        <f aca="true" t="shared" si="3" ref="J6:J29">I6/$D$37</f>
        <v>0.04960517381962939</v>
      </c>
    </row>
    <row r="7" spans="1:10" ht="12.75">
      <c r="A7" t="s">
        <v>4</v>
      </c>
      <c r="B7" s="1">
        <v>11.542</v>
      </c>
      <c r="C7" s="1">
        <v>70.72</v>
      </c>
      <c r="D7" s="19">
        <v>816.25</v>
      </c>
      <c r="E7" s="2">
        <f t="shared" si="0"/>
        <v>0.050612778912840606</v>
      </c>
      <c r="H7" s="1">
        <f t="shared" si="1"/>
        <v>11.542</v>
      </c>
      <c r="I7" s="19">
        <f t="shared" si="2"/>
        <v>816.25024</v>
      </c>
      <c r="J7" s="2">
        <f t="shared" si="3"/>
        <v>0.05061279379439275</v>
      </c>
    </row>
    <row r="8" spans="1:10" ht="12.75">
      <c r="A8" t="s">
        <v>5</v>
      </c>
      <c r="B8" s="1">
        <v>11.564</v>
      </c>
      <c r="C8" s="1">
        <v>65.23</v>
      </c>
      <c r="D8" s="19">
        <v>754.32</v>
      </c>
      <c r="E8" s="2">
        <f t="shared" si="0"/>
        <v>0.046772718394528554</v>
      </c>
      <c r="H8" s="1">
        <f t="shared" si="1"/>
        <v>11.564</v>
      </c>
      <c r="I8" s="19">
        <f t="shared" si="2"/>
        <v>754.3197200000001</v>
      </c>
      <c r="J8" s="2">
        <f t="shared" si="3"/>
        <v>0.04677270103271772</v>
      </c>
    </row>
    <row r="9" spans="1:10" ht="12.75">
      <c r="A9" t="s">
        <v>6</v>
      </c>
      <c r="B9" s="1">
        <v>12.734</v>
      </c>
      <c r="C9" s="1">
        <v>60.67</v>
      </c>
      <c r="D9" s="19">
        <v>772.57</v>
      </c>
      <c r="E9" s="2">
        <f t="shared" si="0"/>
        <v>0.04790433642228885</v>
      </c>
      <c r="H9" s="1">
        <f t="shared" si="1"/>
        <v>12.734</v>
      </c>
      <c r="I9" s="19">
        <f t="shared" si="2"/>
        <v>772.57178</v>
      </c>
      <c r="J9" s="2">
        <f t="shared" si="3"/>
        <v>0.04790444679380059</v>
      </c>
    </row>
    <row r="10" spans="1:10" ht="12.75">
      <c r="A10" s="10" t="s">
        <v>37</v>
      </c>
      <c r="C10" s="1">
        <v>36.83</v>
      </c>
      <c r="G10" s="8">
        <v>800</v>
      </c>
      <c r="H10" s="1">
        <f>B10+G10/C10</f>
        <v>21.721422753190335</v>
      </c>
      <c r="I10" s="19">
        <f>H10*C10</f>
        <v>800</v>
      </c>
      <c r="J10" s="2">
        <f t="shared" si="3"/>
        <v>0.04960517381962939</v>
      </c>
    </row>
    <row r="11" spans="1:10" ht="12.75">
      <c r="A11" t="s">
        <v>7</v>
      </c>
      <c r="B11" s="1">
        <v>6.771</v>
      </c>
      <c r="C11" s="1">
        <v>74.9</v>
      </c>
      <c r="D11" s="19">
        <v>507.15</v>
      </c>
      <c r="E11" s="2">
        <f t="shared" si="0"/>
        <v>0.031446579878281304</v>
      </c>
      <c r="G11" s="8">
        <v>300</v>
      </c>
      <c r="H11" s="1">
        <f t="shared" si="1"/>
        <v>10.776340453938584</v>
      </c>
      <c r="I11" s="19">
        <f t="shared" si="2"/>
        <v>807.1478999999999</v>
      </c>
      <c r="J11" s="2">
        <f t="shared" si="3"/>
        <v>0.050048389847061045</v>
      </c>
    </row>
    <row r="12" spans="1:10" ht="12.75">
      <c r="A12" s="10" t="s">
        <v>36</v>
      </c>
      <c r="C12" s="1">
        <v>38.56</v>
      </c>
      <c r="G12" s="8">
        <v>800</v>
      </c>
      <c r="H12" s="1">
        <f>B12+G12/C12</f>
        <v>20.746887966804977</v>
      </c>
      <c r="I12" s="19">
        <f>H12*C12</f>
        <v>800</v>
      </c>
      <c r="J12" s="2">
        <f t="shared" si="3"/>
        <v>0.04960517381962939</v>
      </c>
    </row>
    <row r="13" spans="1:10" ht="12.75">
      <c r="A13" s="9" t="s">
        <v>8</v>
      </c>
      <c r="B13" s="1">
        <v>8.355</v>
      </c>
      <c r="C13" s="1">
        <v>61.92</v>
      </c>
      <c r="D13" s="19">
        <v>517.34</v>
      </c>
      <c r="E13" s="2">
        <f t="shared" si="0"/>
        <v>0.032078425779808836</v>
      </c>
      <c r="G13" s="8">
        <v>-517.34</v>
      </c>
      <c r="H13" s="1">
        <f t="shared" si="1"/>
        <v>2.5839793281079437E-05</v>
      </c>
      <c r="I13" s="19">
        <f t="shared" si="2"/>
        <v>0.001599999999964439</v>
      </c>
      <c r="J13" s="2">
        <f t="shared" si="3"/>
        <v>9.921034763705376E-08</v>
      </c>
    </row>
    <row r="14" spans="1:10" ht="12.75">
      <c r="A14" t="s">
        <v>9</v>
      </c>
      <c r="B14" s="1">
        <v>10.149</v>
      </c>
      <c r="C14" s="1">
        <v>53.12</v>
      </c>
      <c r="D14" s="19">
        <v>539.11</v>
      </c>
      <c r="E14" s="2">
        <f t="shared" si="0"/>
        <v>0.0334283065723755</v>
      </c>
      <c r="G14" s="8">
        <v>300</v>
      </c>
      <c r="H14" s="1">
        <f t="shared" si="1"/>
        <v>15.796590361445784</v>
      </c>
      <c r="I14" s="19">
        <f t="shared" si="2"/>
        <v>839.11488</v>
      </c>
      <c r="J14" s="2">
        <f t="shared" si="3"/>
        <v>0.05203054934629681</v>
      </c>
    </row>
    <row r="15" spans="1:10" ht="12.75">
      <c r="A15" t="s">
        <v>10</v>
      </c>
      <c r="B15" s="1">
        <v>14.58356</v>
      </c>
      <c r="C15" s="1">
        <v>29.2</v>
      </c>
      <c r="D15" s="19">
        <v>425.84</v>
      </c>
      <c r="E15" s="2">
        <f t="shared" si="0"/>
        <v>0.02640483402418872</v>
      </c>
      <c r="G15" s="8">
        <v>375</v>
      </c>
      <c r="H15" s="1">
        <f t="shared" si="1"/>
        <v>27.42602575342466</v>
      </c>
      <c r="I15" s="19">
        <f t="shared" si="2"/>
        <v>800.839952</v>
      </c>
      <c r="J15" s="2">
        <f t="shared" si="3"/>
        <v>0.04965725627582957</v>
      </c>
    </row>
    <row r="16" spans="1:10" ht="12.75">
      <c r="A16" t="s">
        <v>11</v>
      </c>
      <c r="B16" s="1">
        <v>13.649</v>
      </c>
      <c r="C16" s="1">
        <v>53.91</v>
      </c>
      <c r="D16" s="19">
        <v>735.82</v>
      </c>
      <c r="E16" s="2">
        <f t="shared" si="0"/>
        <v>0.04562559874994962</v>
      </c>
      <c r="H16" s="1">
        <f t="shared" si="1"/>
        <v>13.649</v>
      </c>
      <c r="I16" s="19">
        <f t="shared" si="2"/>
        <v>735.8175899999999</v>
      </c>
      <c r="J16" s="2">
        <f t="shared" si="3"/>
        <v>0.04562544931436348</v>
      </c>
    </row>
    <row r="17" spans="1:10" ht="12.75">
      <c r="A17" t="s">
        <v>12</v>
      </c>
      <c r="B17" s="1">
        <v>15.462216</v>
      </c>
      <c r="C17" s="1">
        <v>58.32</v>
      </c>
      <c r="D17" s="19">
        <v>901.76</v>
      </c>
      <c r="E17" s="2">
        <f t="shared" si="0"/>
        <v>0.05591495192948624</v>
      </c>
      <c r="H17" s="1">
        <f t="shared" si="1"/>
        <v>15.462216</v>
      </c>
      <c r="I17" s="19">
        <f t="shared" si="2"/>
        <v>901.75643712</v>
      </c>
      <c r="J17" s="2">
        <f t="shared" si="3"/>
        <v>0.05591473100788412</v>
      </c>
    </row>
    <row r="18" spans="1:10" ht="12.75">
      <c r="A18" t="s">
        <v>13</v>
      </c>
      <c r="B18" s="1">
        <v>20.215</v>
      </c>
      <c r="C18" s="1">
        <v>32.5</v>
      </c>
      <c r="D18" s="19">
        <v>656.99</v>
      </c>
      <c r="E18" s="2">
        <f t="shared" si="0"/>
        <v>0.040737628934697886</v>
      </c>
      <c r="G18" s="8">
        <v>150</v>
      </c>
      <c r="H18" s="1">
        <f t="shared" si="1"/>
        <v>24.830384615384617</v>
      </c>
      <c r="I18" s="19">
        <f t="shared" si="2"/>
        <v>806.9875000000001</v>
      </c>
      <c r="J18" s="2">
        <f t="shared" si="3"/>
        <v>0.05003844400971021</v>
      </c>
    </row>
    <row r="19" spans="1:10" ht="12.75">
      <c r="A19" t="s">
        <v>14</v>
      </c>
      <c r="B19" s="1">
        <v>20.06749</v>
      </c>
      <c r="C19" s="1">
        <v>56</v>
      </c>
      <c r="D19" s="19">
        <v>1123.78</v>
      </c>
      <c r="E19" s="2">
        <f t="shared" si="0"/>
        <v>0.06968162779377889</v>
      </c>
      <c r="H19" s="1">
        <f t="shared" si="1"/>
        <v>20.06749</v>
      </c>
      <c r="I19" s="19">
        <f t="shared" si="2"/>
        <v>1123.77944</v>
      </c>
      <c r="J19" s="2">
        <f t="shared" si="3"/>
        <v>0.06968159307015721</v>
      </c>
    </row>
    <row r="20" spans="1:10" ht="12.75">
      <c r="A20" s="9" t="s">
        <v>15</v>
      </c>
      <c r="B20" s="1">
        <v>10.733</v>
      </c>
      <c r="C20" s="1">
        <v>48.08</v>
      </c>
      <c r="D20" s="19">
        <v>516.04</v>
      </c>
      <c r="E20" s="2">
        <f t="shared" si="0"/>
        <v>0.03199781737235193</v>
      </c>
      <c r="G20" s="8">
        <v>-516.04</v>
      </c>
      <c r="H20" s="1">
        <f t="shared" si="1"/>
        <v>5.490848585765207E-05</v>
      </c>
      <c r="I20" s="19">
        <f t="shared" si="2"/>
        <v>0.0026400000000359114</v>
      </c>
      <c r="J20" s="2">
        <f t="shared" si="3"/>
        <v>1.636970736070037E-07</v>
      </c>
    </row>
    <row r="21" spans="1:10" ht="12.75">
      <c r="A21" s="9" t="s">
        <v>16</v>
      </c>
      <c r="B21" s="1">
        <v>13.303</v>
      </c>
      <c r="C21" s="1">
        <v>36.51</v>
      </c>
      <c r="D21" s="19">
        <v>485.69</v>
      </c>
      <c r="E21" s="2">
        <f t="shared" si="0"/>
        <v>0.030115921090569747</v>
      </c>
      <c r="G21" s="8">
        <v>-485.69</v>
      </c>
      <c r="H21" s="1">
        <f t="shared" si="1"/>
        <v>6.929608326444736E-05</v>
      </c>
      <c r="I21" s="19">
        <f t="shared" si="2"/>
        <v>0.002529999999984973</v>
      </c>
      <c r="J21" s="2">
        <f t="shared" si="3"/>
        <v>1.5687636220364617E-07</v>
      </c>
    </row>
    <row r="22" spans="1:10" ht="12.75">
      <c r="A22" t="s">
        <v>17</v>
      </c>
      <c r="B22" s="1">
        <v>18.307</v>
      </c>
      <c r="C22" s="1">
        <v>40.63</v>
      </c>
      <c r="D22" s="19">
        <v>743.81</v>
      </c>
      <c r="E22" s="2">
        <f t="shared" si="0"/>
        <v>0.04612103042347317</v>
      </c>
      <c r="H22" s="1">
        <f t="shared" si="1"/>
        <v>18.307</v>
      </c>
      <c r="I22" s="19">
        <f t="shared" si="2"/>
        <v>743.81341</v>
      </c>
      <c r="J22" s="2">
        <f t="shared" si="3"/>
        <v>0.046121241865526574</v>
      </c>
    </row>
    <row r="23" spans="1:10" ht="12.75">
      <c r="A23" t="s">
        <v>18</v>
      </c>
      <c r="B23" s="1">
        <v>30.587</v>
      </c>
      <c r="C23" s="1">
        <v>7.49</v>
      </c>
      <c r="D23" s="19">
        <v>229.1</v>
      </c>
      <c r="E23" s="2">
        <f t="shared" si="0"/>
        <v>0.014205681652596365</v>
      </c>
      <c r="H23" s="1">
        <f t="shared" si="1"/>
        <v>30.587</v>
      </c>
      <c r="I23" s="19">
        <f t="shared" si="2"/>
        <v>229.09663</v>
      </c>
      <c r="J23" s="2">
        <f t="shared" si="3"/>
        <v>0.01420547269080165</v>
      </c>
    </row>
    <row r="24" spans="1:10" ht="12.75">
      <c r="A24" t="s">
        <v>19</v>
      </c>
      <c r="B24" s="1">
        <v>10.02</v>
      </c>
      <c r="C24" s="1">
        <v>67.78</v>
      </c>
      <c r="D24" s="19">
        <v>679.16</v>
      </c>
      <c r="E24" s="2">
        <f t="shared" si="0"/>
        <v>0.042112312314174366</v>
      </c>
      <c r="G24" s="8">
        <v>125</v>
      </c>
      <c r="H24" s="1">
        <f t="shared" si="1"/>
        <v>11.864201829448215</v>
      </c>
      <c r="I24" s="19">
        <f t="shared" si="2"/>
        <v>804.1556</v>
      </c>
      <c r="J24" s="2">
        <f t="shared" si="3"/>
        <v>0.04986284789503546</v>
      </c>
    </row>
    <row r="25" spans="1:10" ht="12.75">
      <c r="A25" s="9" t="s">
        <v>20</v>
      </c>
      <c r="B25" s="1">
        <v>11.86</v>
      </c>
      <c r="C25" s="1">
        <v>32.05</v>
      </c>
      <c r="D25" s="19">
        <v>380.11</v>
      </c>
      <c r="E25" s="2">
        <f t="shared" si="0"/>
        <v>0.023569278275724158</v>
      </c>
      <c r="G25" s="8">
        <v>-380.11</v>
      </c>
      <c r="H25" s="1">
        <f t="shared" si="1"/>
        <v>9.360374414768557E-05</v>
      </c>
      <c r="I25" s="19">
        <f t="shared" si="2"/>
        <v>0.0029999999999333225</v>
      </c>
      <c r="J25" s="2">
        <f t="shared" si="3"/>
        <v>1.8601940181947575E-07</v>
      </c>
    </row>
    <row r="26" spans="1:10" ht="12.75">
      <c r="A26" t="s">
        <v>21</v>
      </c>
      <c r="B26" s="1">
        <v>16.437</v>
      </c>
      <c r="C26" s="1">
        <v>36.65</v>
      </c>
      <c r="D26" s="19">
        <v>602.42</v>
      </c>
      <c r="E26" s="2">
        <f t="shared" si="0"/>
        <v>0.03735393601552642</v>
      </c>
      <c r="G26" s="8">
        <v>200</v>
      </c>
      <c r="H26" s="1">
        <f t="shared" si="1"/>
        <v>21.894025920873126</v>
      </c>
      <c r="I26" s="19">
        <f t="shared" si="2"/>
        <v>802.41605</v>
      </c>
      <c r="J26" s="2">
        <f t="shared" si="3"/>
        <v>0.04975498454488803</v>
      </c>
    </row>
    <row r="27" spans="1:10" ht="12.75">
      <c r="A27" s="9" t="s">
        <v>22</v>
      </c>
      <c r="B27" s="1">
        <v>14.124</v>
      </c>
      <c r="C27" s="1">
        <v>29.07</v>
      </c>
      <c r="D27" s="19">
        <v>410.58</v>
      </c>
      <c r="E27" s="2">
        <f t="shared" si="0"/>
        <v>0.02545861533357929</v>
      </c>
      <c r="G27" s="8">
        <v>-410.58</v>
      </c>
      <c r="H27" s="1">
        <f t="shared" si="1"/>
        <v>0.0001609907120752041</v>
      </c>
      <c r="I27" s="19">
        <f t="shared" si="2"/>
        <v>0.004680000000026183</v>
      </c>
      <c r="J27" s="2">
        <f t="shared" si="3"/>
        <v>2.901902668464554E-07</v>
      </c>
    </row>
    <row r="28" spans="1:10" ht="12.75">
      <c r="A28" t="s">
        <v>23</v>
      </c>
      <c r="B28" s="1">
        <v>4.54</v>
      </c>
      <c r="C28" s="1">
        <v>110.77</v>
      </c>
      <c r="D28" s="20">
        <v>502.9</v>
      </c>
      <c r="E28" s="15">
        <f t="shared" si="0"/>
        <v>0.031183052392364522</v>
      </c>
      <c r="G28" s="8">
        <v>500</v>
      </c>
      <c r="H28" s="1">
        <f t="shared" si="1"/>
        <v>9.053857542655955</v>
      </c>
      <c r="I28" s="20">
        <f t="shared" si="2"/>
        <v>1002.8958</v>
      </c>
      <c r="J28" s="15">
        <f t="shared" si="3"/>
        <v>0.062186025602470336</v>
      </c>
    </row>
    <row r="29" spans="1:10" ht="12.75">
      <c r="A29" t="s">
        <v>24</v>
      </c>
      <c r="B29" s="1" t="s">
        <v>24</v>
      </c>
      <c r="C29" s="1" t="s">
        <v>24</v>
      </c>
      <c r="D29" s="17">
        <v>13134.07</v>
      </c>
      <c r="E29" s="12">
        <f t="shared" si="0"/>
        <v>0.8143972816364746</v>
      </c>
      <c r="F29" s="13"/>
      <c r="G29" s="14"/>
      <c r="H29" s="11"/>
      <c r="I29" s="17">
        <f>SUM(I4:I28)</f>
        <v>15132.457069120002</v>
      </c>
      <c r="J29" s="12">
        <f t="shared" si="3"/>
        <v>0.9383102040397214</v>
      </c>
    </row>
    <row r="30" ht="12.75">
      <c r="A30" t="s">
        <v>24</v>
      </c>
    </row>
    <row r="31" spans="1:10" ht="12.75">
      <c r="A31" s="3" t="s">
        <v>0</v>
      </c>
      <c r="B31" s="6" t="s">
        <v>24</v>
      </c>
      <c r="C31" s="6" t="s">
        <v>24</v>
      </c>
      <c r="D31" s="18" t="s">
        <v>33</v>
      </c>
      <c r="E31" s="5" t="s">
        <v>1</v>
      </c>
      <c r="I31" s="18" t="s">
        <v>33</v>
      </c>
      <c r="J31" s="5" t="s">
        <v>1</v>
      </c>
    </row>
    <row r="32" spans="1:10" ht="12.75">
      <c r="A32" t="s">
        <v>25</v>
      </c>
      <c r="B32" s="1" t="s">
        <v>24</v>
      </c>
      <c r="C32" s="1" t="s">
        <v>24</v>
      </c>
      <c r="D32" s="19">
        <v>969</v>
      </c>
      <c r="E32" s="2">
        <f aca="true" t="shared" si="4" ref="E32:E37">D32/$D$37</f>
        <v>0.06008426678902609</v>
      </c>
      <c r="I32" s="19">
        <f>I35</f>
        <v>994.892930879998</v>
      </c>
      <c r="J32" s="2">
        <f>I32/$D$37</f>
        <v>0.06168979596027853</v>
      </c>
    </row>
    <row r="33" spans="1:5" ht="12.75">
      <c r="A33" t="s">
        <v>26</v>
      </c>
      <c r="B33" s="1" t="s">
        <v>24</v>
      </c>
      <c r="C33" s="1" t="s">
        <v>24</v>
      </c>
      <c r="D33" s="19">
        <v>1024.28</v>
      </c>
      <c r="E33" s="2">
        <f t="shared" si="4"/>
        <v>0.06351198429996248</v>
      </c>
    </row>
    <row r="34" spans="1:10" ht="12.75">
      <c r="A34" t="s">
        <v>27</v>
      </c>
      <c r="B34" s="1" t="s">
        <v>24</v>
      </c>
      <c r="C34" s="1" t="s">
        <v>24</v>
      </c>
      <c r="D34" s="20">
        <v>1000</v>
      </c>
      <c r="E34" s="15">
        <f t="shared" si="4"/>
        <v>0.062006467274536736</v>
      </c>
      <c r="I34" s="20"/>
      <c r="J34" s="16"/>
    </row>
    <row r="35" spans="1:10" ht="12.75">
      <c r="A35" t="s">
        <v>24</v>
      </c>
      <c r="B35" s="1" t="s">
        <v>24</v>
      </c>
      <c r="C35" s="1" t="s">
        <v>24</v>
      </c>
      <c r="D35" s="17">
        <v>2993.28</v>
      </c>
      <c r="E35" s="12">
        <f t="shared" si="4"/>
        <v>0.18560271836352532</v>
      </c>
      <c r="F35" s="13"/>
      <c r="G35" s="14"/>
      <c r="H35" s="13"/>
      <c r="I35" s="17">
        <f>D37-I29</f>
        <v>994.892930879998</v>
      </c>
      <c r="J35" s="12">
        <f>I35/$D$37</f>
        <v>0.06168979596027853</v>
      </c>
    </row>
    <row r="36" ht="12.75">
      <c r="A36" t="s">
        <v>24</v>
      </c>
    </row>
    <row r="37" spans="1:10" ht="12.75">
      <c r="A37" t="s">
        <v>28</v>
      </c>
      <c r="B37" s="1" t="s">
        <v>24</v>
      </c>
      <c r="C37" s="1" t="s">
        <v>24</v>
      </c>
      <c r="D37" s="17">
        <v>16127.35</v>
      </c>
      <c r="E37" s="12">
        <f t="shared" si="4"/>
        <v>1</v>
      </c>
      <c r="F37" s="13"/>
      <c r="G37" s="14"/>
      <c r="H37" s="13"/>
      <c r="I37" s="17">
        <f>I35+I29</f>
        <v>16127.35</v>
      </c>
      <c r="J37" s="12">
        <f>I37/$D$37</f>
        <v>1</v>
      </c>
    </row>
    <row r="39" spans="1:2" ht="12.75">
      <c r="A39" t="s">
        <v>29</v>
      </c>
      <c r="B39" s="1">
        <v>1292.200954</v>
      </c>
    </row>
    <row r="40" spans="1:2" ht="12.75">
      <c r="A40" t="s">
        <v>30</v>
      </c>
      <c r="B40" s="1">
        <v>12.480526</v>
      </c>
    </row>
  </sheetData>
  <mergeCells count="2">
    <mergeCell ref="B2:E2"/>
    <mergeCell ref="G2:J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created xsi:type="dcterms:W3CDTF">2004-02-28T22:46:57Z</dcterms:created>
  <dcterms:modified xsi:type="dcterms:W3CDTF">2004-02-28T22:56:02Z</dcterms:modified>
  <cp:category/>
  <cp:version/>
  <cp:contentType/>
  <cp:contentStatus/>
</cp:coreProperties>
</file>