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95" windowHeight="8355" activeTab="0"/>
  </bookViews>
  <sheets>
    <sheet name="Sep-2001 Summary" sheetId="1" r:id="rId1"/>
  </sheets>
  <definedNames/>
  <calcPr fullCalcOnLoad="1"/>
</workbook>
</file>

<file path=xl/sharedStrings.xml><?xml version="1.0" encoding="utf-8"?>
<sst xmlns="http://schemas.openxmlformats.org/spreadsheetml/2006/main" count="323" uniqueCount="110">
  <si>
    <t>Partner</t>
  </si>
  <si>
    <t>Investments</t>
  </si>
  <si>
    <t>Symbol</t>
  </si>
  <si>
    <t>Shares</t>
  </si>
  <si>
    <t>Cost</t>
  </si>
  <si>
    <t xml:space="preserve"> Value</t>
  </si>
  <si>
    <t>Gain/Loss</t>
  </si>
  <si>
    <t>G/L %</t>
  </si>
  <si>
    <t>Deborah Rollins Thorne</t>
  </si>
  <si>
    <t>Capital One Financial</t>
  </si>
  <si>
    <t>COF</t>
  </si>
  <si>
    <t>United Technologies</t>
  </si>
  <si>
    <t>UTX</t>
  </si>
  <si>
    <t>Nokia Corp</t>
  </si>
  <si>
    <t>NOK</t>
  </si>
  <si>
    <t>Pfizer, Inc</t>
  </si>
  <si>
    <t>PFE</t>
  </si>
  <si>
    <t>Check Point Software Tech</t>
  </si>
  <si>
    <t>CHKP</t>
  </si>
  <si>
    <t>Analog Devices</t>
  </si>
  <si>
    <t>ADI</t>
  </si>
  <si>
    <t>William Wrigley Jr. Company</t>
  </si>
  <si>
    <t>WWY</t>
  </si>
  <si>
    <t>Cash</t>
  </si>
  <si>
    <t>Totals</t>
  </si>
  <si>
    <t>Theressa Jefferson</t>
  </si>
  <si>
    <t>Johnson &amp; Johnson</t>
  </si>
  <si>
    <t xml:space="preserve">JNJ </t>
  </si>
  <si>
    <t>Biogen, Inc.</t>
  </si>
  <si>
    <t>BGEN</t>
  </si>
  <si>
    <t>Annie Clausen</t>
  </si>
  <si>
    <t>Debbie Hibbard</t>
  </si>
  <si>
    <t>Dee Harness</t>
  </si>
  <si>
    <t>Cheri Sipe</t>
  </si>
  <si>
    <t>Pam Low</t>
  </si>
  <si>
    <t>Lori Buffington</t>
  </si>
  <si>
    <t>Cindy Farley</t>
  </si>
  <si>
    <t>Jamie Harness</t>
  </si>
  <si>
    <t>Joselle Bacos</t>
  </si>
  <si>
    <t>Katie Mosley</t>
  </si>
  <si>
    <t>Nancy Anderson</t>
  </si>
  <si>
    <t>Target Corp</t>
  </si>
  <si>
    <t>TGT</t>
  </si>
  <si>
    <t>Cardinal Health</t>
  </si>
  <si>
    <t>CAH</t>
  </si>
  <si>
    <t>Fiserv, Inc</t>
  </si>
  <si>
    <t>FISV</t>
  </si>
  <si>
    <t>Ellen Gunderson</t>
  </si>
  <si>
    <t>Urocor, Inc.</t>
  </si>
  <si>
    <t>UCOR</t>
  </si>
  <si>
    <t>Wal-Mart Stores</t>
  </si>
  <si>
    <t>WMT</t>
  </si>
  <si>
    <t>Urocor, Inc</t>
  </si>
  <si>
    <t>Biogen, Inc</t>
  </si>
  <si>
    <t>Bernice Hoosier</t>
  </si>
  <si>
    <t>Rose Mary Jost</t>
  </si>
  <si>
    <t>Home Depot</t>
  </si>
  <si>
    <t>HD</t>
  </si>
  <si>
    <t>Tyco International</t>
  </si>
  <si>
    <t>TYC</t>
  </si>
  <si>
    <t>Carol Riley</t>
  </si>
  <si>
    <t>Hollywood Entertainment</t>
  </si>
  <si>
    <t>HLYW</t>
  </si>
  <si>
    <t>Sara Lee Corp</t>
  </si>
  <si>
    <t>SLE</t>
  </si>
  <si>
    <t>Patrice Goodman</t>
  </si>
  <si>
    <t>Biogen</t>
  </si>
  <si>
    <t>JNJ</t>
  </si>
  <si>
    <t>Microsoft</t>
  </si>
  <si>
    <t>MSFT</t>
  </si>
  <si>
    <t>Intel Corp</t>
  </si>
  <si>
    <t>INTC</t>
  </si>
  <si>
    <t>Bausch &amp; Lomb</t>
  </si>
  <si>
    <t>BOL</t>
  </si>
  <si>
    <t>Concord EFS</t>
  </si>
  <si>
    <t>CEFT</t>
  </si>
  <si>
    <t>Biogen Inc</t>
  </si>
  <si>
    <t>Verizon Communications</t>
  </si>
  <si>
    <t>VZ</t>
  </si>
  <si>
    <t>Martha Stewart Living</t>
  </si>
  <si>
    <t>MSO</t>
  </si>
  <si>
    <t>3M</t>
  </si>
  <si>
    <t>MMM</t>
  </si>
  <si>
    <t>Citicorp Inc</t>
  </si>
  <si>
    <t>C</t>
  </si>
  <si>
    <t>*100.335</t>
  </si>
  <si>
    <t>*Pulte Homes, Inc</t>
  </si>
  <si>
    <t>Genetech, Inc</t>
  </si>
  <si>
    <t>DNA</t>
  </si>
  <si>
    <t>Allergan, Inc.</t>
  </si>
  <si>
    <t>AGN</t>
  </si>
  <si>
    <t>Millennium Pharmaceuticals</t>
  </si>
  <si>
    <t>MLNM</t>
  </si>
  <si>
    <t>McDonalds</t>
  </si>
  <si>
    <t>MCD</t>
  </si>
  <si>
    <t>Estee Lauder</t>
  </si>
  <si>
    <t>EL</t>
  </si>
  <si>
    <t>Direct Focus</t>
  </si>
  <si>
    <t>DFXI</t>
  </si>
  <si>
    <t>RPM, Inc</t>
  </si>
  <si>
    <t>RPM</t>
  </si>
  <si>
    <t>Proctor &amp; Gamble</t>
  </si>
  <si>
    <t>PG</t>
  </si>
  <si>
    <t>WD-40 Company</t>
  </si>
  <si>
    <t>WDFC</t>
  </si>
  <si>
    <t>PHM</t>
  </si>
  <si>
    <t>*30</t>
  </si>
  <si>
    <t>Brandi Toscano</t>
  </si>
  <si>
    <t>Annette Gault</t>
  </si>
  <si>
    <t>Debra Appel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</si>
</sst>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9" fontId="1" fillId="2" borderId="3" xfId="19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44" fontId="2" fillId="2" borderId="6" xfId="17" applyFont="1" applyFill="1" applyBorder="1" applyAlignment="1">
      <alignment/>
    </xf>
    <xf numFmtId="44" fontId="2" fillId="2" borderId="0" xfId="17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2" fillId="2" borderId="0" xfId="17" applyNumberFormat="1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/>
    </xf>
    <xf numFmtId="44" fontId="2" fillId="2" borderId="8" xfId="17" applyFont="1" applyFill="1" applyBorder="1" applyAlignment="1">
      <alignment horizontal="center"/>
    </xf>
    <xf numFmtId="44" fontId="2" fillId="2" borderId="8" xfId="17" applyFont="1" applyFill="1" applyBorder="1" applyAlignment="1">
      <alignment/>
    </xf>
    <xf numFmtId="44" fontId="3" fillId="2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4" fontId="1" fillId="2" borderId="10" xfId="17" applyFont="1" applyFill="1" applyBorder="1" applyAlignment="1">
      <alignment horizontal="center"/>
    </xf>
    <xf numFmtId="44" fontId="1" fillId="2" borderId="10" xfId="17" applyFont="1" applyFill="1" applyBorder="1" applyAlignment="1">
      <alignment/>
    </xf>
    <xf numFmtId="44" fontId="2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4" fontId="2" fillId="0" borderId="0" xfId="17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44" fontId="2" fillId="2" borderId="0" xfId="17" applyFont="1" applyFill="1" applyBorder="1" applyAlignment="1">
      <alignment horizontal="center"/>
    </xf>
    <xf numFmtId="164" fontId="2" fillId="2" borderId="7" xfId="19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44" fontId="1" fillId="0" borderId="0" xfId="17" applyFont="1" applyFill="1" applyAlignment="1">
      <alignment horizontal="center"/>
    </xf>
    <xf numFmtId="44" fontId="2" fillId="0" borderId="0" xfId="17" applyFont="1" applyFill="1" applyAlignment="1">
      <alignment/>
    </xf>
    <xf numFmtId="44" fontId="1" fillId="2" borderId="10" xfId="0" applyNumberFormat="1" applyFont="1" applyFill="1" applyBorder="1" applyAlignment="1">
      <alignment/>
    </xf>
    <xf numFmtId="164" fontId="2" fillId="2" borderId="11" xfId="19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4" fontId="4" fillId="2" borderId="0" xfId="0" applyNumberFormat="1" applyFont="1" applyFill="1" applyBorder="1" applyAlignment="1">
      <alignment/>
    </xf>
    <xf numFmtId="44" fontId="3" fillId="2" borderId="0" xfId="17" applyFont="1" applyFill="1" applyBorder="1" applyAlignment="1">
      <alignment horizontal="center"/>
    </xf>
    <xf numFmtId="44" fontId="3" fillId="2" borderId="0" xfId="17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I63" sqref="I63"/>
    </sheetView>
  </sheetViews>
  <sheetFormatPr defaultColWidth="9.140625" defaultRowHeight="12.75"/>
  <cols>
    <col min="1" max="1" width="6.8515625" style="0" bestFit="1" customWidth="1"/>
    <col min="2" max="2" width="20.140625" style="0" bestFit="1" customWidth="1"/>
    <col min="3" max="3" width="23.7109375" style="0" bestFit="1" customWidth="1"/>
    <col min="4" max="4" width="7.00390625" style="0" bestFit="1" customWidth="1"/>
    <col min="5" max="5" width="8.140625" style="0" bestFit="1" customWidth="1"/>
    <col min="6" max="7" width="11.00390625" style="0" bestFit="1" customWidth="1"/>
    <col min="8" max="8" width="3.421875" style="0" customWidth="1"/>
    <col min="9" max="9" width="10.57421875" style="0" bestFit="1" customWidth="1"/>
    <col min="10" max="10" width="9.57421875" style="0" bestFit="1" customWidth="1"/>
  </cols>
  <sheetData>
    <row r="1" spans="1:10" ht="13.5" thickBot="1">
      <c r="A1" s="2">
        <v>37164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/>
      <c r="I1" s="4" t="s">
        <v>6</v>
      </c>
      <c r="J1" s="6" t="s">
        <v>7</v>
      </c>
    </row>
    <row r="2" spans="1:10" ht="12.75">
      <c r="A2" s="7">
        <v>3101</v>
      </c>
      <c r="B2" s="8" t="s">
        <v>8</v>
      </c>
      <c r="C2" s="8" t="s">
        <v>9</v>
      </c>
      <c r="D2" s="9" t="s">
        <v>10</v>
      </c>
      <c r="E2" s="10">
        <v>20.008</v>
      </c>
      <c r="F2" s="11">
        <v>1321.8</v>
      </c>
      <c r="G2" s="12">
        <v>920.97</v>
      </c>
      <c r="H2" s="8"/>
      <c r="I2" s="13">
        <f aca="true" t="shared" si="0" ref="I2:I11">SUM(G2-F2)</f>
        <v>-400.8299999999999</v>
      </c>
      <c r="J2" s="14">
        <f aca="true" t="shared" si="1" ref="J2:J11">SUM(I2/F2)</f>
        <v>-0.3032455742169768</v>
      </c>
    </row>
    <row r="3" spans="1:10" ht="12.75">
      <c r="A3" s="7"/>
      <c r="B3" s="8"/>
      <c r="C3" s="8" t="s">
        <v>11</v>
      </c>
      <c r="D3" s="9" t="s">
        <v>12</v>
      </c>
      <c r="E3" s="10">
        <v>10.031</v>
      </c>
      <c r="F3" s="12">
        <v>816.2</v>
      </c>
      <c r="G3" s="12">
        <v>466.44</v>
      </c>
      <c r="H3" s="8"/>
      <c r="I3" s="13">
        <f t="shared" si="0"/>
        <v>-349.76000000000005</v>
      </c>
      <c r="J3" s="14">
        <f t="shared" si="1"/>
        <v>-0.4285224209752512</v>
      </c>
    </row>
    <row r="4" spans="1:10" ht="12.75">
      <c r="A4" s="7"/>
      <c r="B4" s="8"/>
      <c r="C4" s="8" t="s">
        <v>13</v>
      </c>
      <c r="D4" s="9" t="s">
        <v>14</v>
      </c>
      <c r="E4" s="10">
        <v>25</v>
      </c>
      <c r="F4" s="12">
        <v>593.5</v>
      </c>
      <c r="G4" s="12">
        <v>391.25</v>
      </c>
      <c r="H4" s="8"/>
      <c r="I4" s="13">
        <f t="shared" si="0"/>
        <v>-202.25</v>
      </c>
      <c r="J4" s="14">
        <f t="shared" si="1"/>
        <v>-0.34077506318449874</v>
      </c>
    </row>
    <row r="5" spans="1:10" ht="12.75">
      <c r="A5" s="7"/>
      <c r="B5" s="8"/>
      <c r="C5" s="8" t="s">
        <v>15</v>
      </c>
      <c r="D5" s="9" t="s">
        <v>16</v>
      </c>
      <c r="E5" s="10">
        <v>25.067</v>
      </c>
      <c r="F5" s="12">
        <v>1085.25</v>
      </c>
      <c r="G5" s="12">
        <v>1005.19</v>
      </c>
      <c r="H5" s="8"/>
      <c r="I5" s="13">
        <f t="shared" si="0"/>
        <v>-80.05999999999995</v>
      </c>
      <c r="J5" s="14">
        <f t="shared" si="1"/>
        <v>-0.07377102050218838</v>
      </c>
    </row>
    <row r="6" spans="1:10" ht="12.75">
      <c r="A6" s="7"/>
      <c r="B6" s="8"/>
      <c r="C6" s="8" t="s">
        <v>17</v>
      </c>
      <c r="D6" s="9" t="s">
        <v>18</v>
      </c>
      <c r="E6" s="15">
        <v>20</v>
      </c>
      <c r="F6" s="12">
        <v>950</v>
      </c>
      <c r="G6" s="12">
        <v>440.4</v>
      </c>
      <c r="H6" s="8"/>
      <c r="I6" s="13">
        <f t="shared" si="0"/>
        <v>-509.6</v>
      </c>
      <c r="J6" s="14">
        <f t="shared" si="1"/>
        <v>-0.536421052631579</v>
      </c>
    </row>
    <row r="7" spans="1:10" ht="12.75">
      <c r="A7" s="7"/>
      <c r="B7" s="8"/>
      <c r="C7" s="8" t="s">
        <v>19</v>
      </c>
      <c r="D7" s="9" t="s">
        <v>20</v>
      </c>
      <c r="E7" s="15">
        <v>20</v>
      </c>
      <c r="F7" s="12">
        <v>933</v>
      </c>
      <c r="G7" s="12">
        <v>654</v>
      </c>
      <c r="H7" s="8"/>
      <c r="I7" s="13">
        <f t="shared" si="0"/>
        <v>-279</v>
      </c>
      <c r="J7" s="14">
        <f t="shared" si="1"/>
        <v>-0.2990353697749196</v>
      </c>
    </row>
    <row r="8" spans="1:10" ht="12.75">
      <c r="A8" s="7"/>
      <c r="B8" s="8"/>
      <c r="C8" s="8" t="s">
        <v>21</v>
      </c>
      <c r="D8" s="9" t="s">
        <v>22</v>
      </c>
      <c r="E8" s="15">
        <v>15.06</v>
      </c>
      <c r="F8" s="12">
        <v>730.95</v>
      </c>
      <c r="G8" s="12">
        <v>772.58</v>
      </c>
      <c r="H8" s="8"/>
      <c r="I8" s="16">
        <f t="shared" si="0"/>
        <v>41.629999999999995</v>
      </c>
      <c r="J8" s="14">
        <f t="shared" si="1"/>
        <v>0.05695327997811067</v>
      </c>
    </row>
    <row r="9" spans="1:10" ht="12.75">
      <c r="A9" s="7"/>
      <c r="B9" s="8"/>
      <c r="C9" s="8" t="s">
        <v>68</v>
      </c>
      <c r="D9" s="9" t="s">
        <v>69</v>
      </c>
      <c r="E9" s="15">
        <v>20</v>
      </c>
      <c r="F9" s="12">
        <v>1301.6</v>
      </c>
      <c r="G9" s="12">
        <v>1023.4</v>
      </c>
      <c r="H9" s="8"/>
      <c r="I9" s="13">
        <f t="shared" si="0"/>
        <v>-278.19999999999993</v>
      </c>
      <c r="J9" s="14">
        <f t="shared" si="1"/>
        <v>-0.2137369391518131</v>
      </c>
    </row>
    <row r="10" spans="1:10" ht="12.75">
      <c r="A10" s="7"/>
      <c r="B10" s="8"/>
      <c r="C10" s="8" t="s">
        <v>70</v>
      </c>
      <c r="D10" s="9" t="s">
        <v>71</v>
      </c>
      <c r="E10" s="15">
        <v>15.01</v>
      </c>
      <c r="F10" s="12">
        <v>428.85</v>
      </c>
      <c r="G10" s="12">
        <v>306.8</v>
      </c>
      <c r="H10" s="8"/>
      <c r="I10" s="13">
        <f t="shared" si="0"/>
        <v>-122.05000000000001</v>
      </c>
      <c r="J10" s="14">
        <f t="shared" si="1"/>
        <v>-0.2845983444094672</v>
      </c>
    </row>
    <row r="11" spans="1:10" ht="15">
      <c r="A11" s="7"/>
      <c r="B11" s="8"/>
      <c r="C11" s="8" t="s">
        <v>23</v>
      </c>
      <c r="D11" s="9"/>
      <c r="E11" s="10"/>
      <c r="F11" s="17">
        <v>1838.85</v>
      </c>
      <c r="G11" s="18">
        <v>1838.85</v>
      </c>
      <c r="H11" s="8"/>
      <c r="I11" s="19">
        <f t="shared" si="0"/>
        <v>0</v>
      </c>
      <c r="J11" s="14">
        <f t="shared" si="1"/>
        <v>0</v>
      </c>
    </row>
    <row r="12" spans="1:10" ht="13.5" thickBot="1">
      <c r="A12" s="20"/>
      <c r="B12" s="21"/>
      <c r="C12" s="21"/>
      <c r="D12" s="22"/>
      <c r="E12" s="23" t="s">
        <v>24</v>
      </c>
      <c r="F12" s="24">
        <f>SUM(F2:F11)</f>
        <v>10000</v>
      </c>
      <c r="G12" s="25">
        <f>SUM(G2:G11)</f>
        <v>7819.880000000001</v>
      </c>
      <c r="H12" s="21"/>
      <c r="I12" s="26">
        <f>SUM(I2:I11)</f>
        <v>-2180.12</v>
      </c>
      <c r="J12" s="27">
        <f>SUM(I12/10000)</f>
        <v>-0.21801199999999998</v>
      </c>
    </row>
    <row r="13" spans="1:10" ht="13.5" thickBot="1">
      <c r="A13" s="28"/>
      <c r="B13" s="29"/>
      <c r="C13" s="29"/>
      <c r="D13" s="30"/>
      <c r="E13" s="31"/>
      <c r="F13" s="32"/>
      <c r="G13" s="29"/>
      <c r="H13" s="29"/>
      <c r="I13" s="29"/>
      <c r="J13" s="29"/>
    </row>
    <row r="14" spans="1:10" ht="13.5" thickBot="1">
      <c r="A14" s="33"/>
      <c r="B14" s="3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35"/>
      <c r="I14" s="4" t="s">
        <v>6</v>
      </c>
      <c r="J14" s="6" t="s">
        <v>7</v>
      </c>
    </row>
    <row r="15" spans="1:10" ht="12.75">
      <c r="A15" s="7">
        <v>3102</v>
      </c>
      <c r="B15" s="8" t="s">
        <v>25</v>
      </c>
      <c r="C15" s="8" t="s">
        <v>26</v>
      </c>
      <c r="D15" s="9" t="s">
        <v>27</v>
      </c>
      <c r="E15" s="10" t="s">
        <v>85</v>
      </c>
      <c r="F15" s="36">
        <v>5102</v>
      </c>
      <c r="G15" s="12">
        <v>5558.56</v>
      </c>
      <c r="H15" s="8"/>
      <c r="I15" s="16">
        <f>SUM(G15-F15)</f>
        <v>456.5600000000004</v>
      </c>
      <c r="J15" s="37">
        <f>SUM(I15/F15)</f>
        <v>0.08948647589180721</v>
      </c>
    </row>
    <row r="16" spans="1:10" ht="12.75">
      <c r="A16" s="7"/>
      <c r="B16" s="8"/>
      <c r="C16" s="8" t="s">
        <v>28</v>
      </c>
      <c r="D16" s="9" t="s">
        <v>29</v>
      </c>
      <c r="E16" s="10">
        <v>50</v>
      </c>
      <c r="F16" s="36">
        <v>3260.5</v>
      </c>
      <c r="G16" s="12">
        <v>2779</v>
      </c>
      <c r="H16" s="8"/>
      <c r="I16" s="13">
        <f>SUM(G16-F16)</f>
        <v>-481.5</v>
      </c>
      <c r="J16" s="37">
        <f>SUM(I16/F16)</f>
        <v>-0.14767673669682563</v>
      </c>
    </row>
    <row r="17" spans="1:10" ht="12.75">
      <c r="A17" s="7"/>
      <c r="B17" s="8"/>
      <c r="C17" s="8" t="s">
        <v>17</v>
      </c>
      <c r="D17" s="9" t="s">
        <v>18</v>
      </c>
      <c r="E17" s="10">
        <v>5</v>
      </c>
      <c r="F17" s="36">
        <v>225</v>
      </c>
      <c r="G17" s="12">
        <v>110.1</v>
      </c>
      <c r="H17" s="8"/>
      <c r="I17" s="13">
        <f>SUM(G17-F17)</f>
        <v>-114.9</v>
      </c>
      <c r="J17" s="37">
        <f>SUM(I17/F17)</f>
        <v>-0.5106666666666667</v>
      </c>
    </row>
    <row r="18" spans="1:10" ht="15">
      <c r="A18" s="7"/>
      <c r="B18" s="8"/>
      <c r="C18" s="8" t="s">
        <v>23</v>
      </c>
      <c r="D18" s="9"/>
      <c r="E18" s="38"/>
      <c r="F18" s="17">
        <v>1412.5</v>
      </c>
      <c r="G18" s="18">
        <v>1412.5</v>
      </c>
      <c r="H18" s="8"/>
      <c r="I18" s="19">
        <f>SUM(G18-F18)</f>
        <v>0</v>
      </c>
      <c r="J18" s="37">
        <f>SUM(I18/F18)</f>
        <v>0</v>
      </c>
    </row>
    <row r="19" spans="1:10" ht="13.5" thickBot="1">
      <c r="A19" s="20"/>
      <c r="B19" s="21"/>
      <c r="C19" s="21"/>
      <c r="D19" s="22"/>
      <c r="E19" s="39" t="s">
        <v>24</v>
      </c>
      <c r="F19" s="24">
        <f>SUM(F15:F18)</f>
        <v>10000</v>
      </c>
      <c r="G19" s="25">
        <f>SUM(G15:G18)</f>
        <v>9860.160000000002</v>
      </c>
      <c r="H19" s="21"/>
      <c r="I19" s="26">
        <f>SUM(I15:I18)</f>
        <v>-139.8399999999996</v>
      </c>
      <c r="J19" s="27">
        <f>SUM(I19/F19)</f>
        <v>-0.01398399999999996</v>
      </c>
    </row>
    <row r="20" spans="1:10" ht="13.5" thickBot="1">
      <c r="A20" s="28"/>
      <c r="B20" s="29"/>
      <c r="C20" s="29"/>
      <c r="D20" s="30"/>
      <c r="E20" s="31"/>
      <c r="F20" s="40"/>
      <c r="G20" s="41"/>
      <c r="H20" s="29"/>
      <c r="I20" s="29"/>
      <c r="J20" s="29"/>
    </row>
    <row r="21" spans="1:10" ht="13.5" thickBot="1">
      <c r="A21" s="33"/>
      <c r="B21" s="3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35"/>
      <c r="I21" s="4" t="s">
        <v>6</v>
      </c>
      <c r="J21" s="6" t="s">
        <v>7</v>
      </c>
    </row>
    <row r="22" spans="1:10" ht="12.75">
      <c r="A22" s="7">
        <v>3103</v>
      </c>
      <c r="B22" s="8" t="s">
        <v>30</v>
      </c>
      <c r="C22" s="8" t="s">
        <v>23</v>
      </c>
      <c r="D22" s="9"/>
      <c r="E22" s="38"/>
      <c r="F22" s="36">
        <v>10000</v>
      </c>
      <c r="G22" s="12">
        <v>10000</v>
      </c>
      <c r="H22" s="8"/>
      <c r="I22" s="13">
        <f>SUM(G22-F22)</f>
        <v>0</v>
      </c>
      <c r="J22" s="37">
        <f>SUM(I22/F22)</f>
        <v>0</v>
      </c>
    </row>
    <row r="23" spans="1:10" ht="13.5" thickBot="1">
      <c r="A23" s="20"/>
      <c r="B23" s="21"/>
      <c r="C23" s="21"/>
      <c r="D23" s="22"/>
      <c r="E23" s="39" t="s">
        <v>24</v>
      </c>
      <c r="F23" s="24">
        <f>SUM(F22)</f>
        <v>10000</v>
      </c>
      <c r="G23" s="25">
        <f>SUM(G22)</f>
        <v>10000</v>
      </c>
      <c r="H23" s="21"/>
      <c r="I23" s="42">
        <f>SUM(G23-10000)</f>
        <v>0</v>
      </c>
      <c r="J23" s="43">
        <f>SUM(I23/10000)</f>
        <v>0</v>
      </c>
    </row>
    <row r="24" spans="1:10" ht="13.5" thickBot="1">
      <c r="A24" s="28"/>
      <c r="B24" s="29"/>
      <c r="C24" s="29"/>
      <c r="D24" s="30"/>
      <c r="E24" s="31"/>
      <c r="F24" s="32"/>
      <c r="G24" s="29"/>
      <c r="H24" s="29"/>
      <c r="I24" s="29"/>
      <c r="J24" s="29"/>
    </row>
    <row r="25" spans="1:10" ht="13.5" thickBot="1">
      <c r="A25" s="33"/>
      <c r="B25" s="34" t="s">
        <v>0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35"/>
      <c r="I25" s="4" t="s">
        <v>6</v>
      </c>
      <c r="J25" s="6" t="s">
        <v>7</v>
      </c>
    </row>
    <row r="26" spans="1:10" ht="12.75">
      <c r="A26" s="7">
        <v>3104</v>
      </c>
      <c r="B26" s="8" t="s">
        <v>31</v>
      </c>
      <c r="C26" s="44" t="s">
        <v>86</v>
      </c>
      <c r="D26" s="45" t="s">
        <v>105</v>
      </c>
      <c r="E26" s="10">
        <v>8.94</v>
      </c>
      <c r="F26" s="12">
        <v>399.2</v>
      </c>
      <c r="G26" s="12">
        <v>274.01</v>
      </c>
      <c r="H26" s="8"/>
      <c r="I26" s="13">
        <f aca="true" t="shared" si="2" ref="I26:I33">SUM(G26-F26)</f>
        <v>-125.19</v>
      </c>
      <c r="J26" s="37">
        <f aca="true" t="shared" si="3" ref="J26:J33">SUM(I26/F26)</f>
        <v>-0.31360220440881764</v>
      </c>
    </row>
    <row r="27" spans="1:10" ht="12.75">
      <c r="A27" s="7"/>
      <c r="B27" s="8"/>
      <c r="C27" s="44" t="s">
        <v>72</v>
      </c>
      <c r="D27" s="45" t="s">
        <v>73</v>
      </c>
      <c r="E27" s="10">
        <v>10.072</v>
      </c>
      <c r="F27" s="12">
        <v>350</v>
      </c>
      <c r="G27" s="12">
        <v>285.04</v>
      </c>
      <c r="H27" s="8"/>
      <c r="I27" s="13">
        <f t="shared" si="2"/>
        <v>-64.95999999999998</v>
      </c>
      <c r="J27" s="37">
        <f t="shared" si="3"/>
        <v>-0.18559999999999993</v>
      </c>
    </row>
    <row r="28" spans="1:10" ht="12.75">
      <c r="A28" s="7"/>
      <c r="B28" s="8"/>
      <c r="C28" s="44" t="s">
        <v>41</v>
      </c>
      <c r="D28" s="45" t="s">
        <v>42</v>
      </c>
      <c r="E28" s="10">
        <v>20.03</v>
      </c>
      <c r="F28" s="12">
        <v>726.2</v>
      </c>
      <c r="G28" s="12">
        <v>636.15</v>
      </c>
      <c r="H28" s="8"/>
      <c r="I28" s="13">
        <f t="shared" si="2"/>
        <v>-90.05000000000007</v>
      </c>
      <c r="J28" s="37">
        <f t="shared" si="3"/>
        <v>-0.12400165243734516</v>
      </c>
    </row>
    <row r="29" spans="1:10" ht="12.75">
      <c r="A29" s="7"/>
      <c r="B29" s="8"/>
      <c r="C29" s="44" t="s">
        <v>74</v>
      </c>
      <c r="D29" s="45" t="s">
        <v>75</v>
      </c>
      <c r="E29" s="10">
        <v>20</v>
      </c>
      <c r="F29" s="12">
        <v>1137.7</v>
      </c>
      <c r="G29" s="12">
        <v>979</v>
      </c>
      <c r="H29" s="8"/>
      <c r="I29" s="13">
        <f t="shared" si="2"/>
        <v>-158.70000000000005</v>
      </c>
      <c r="J29" s="37">
        <f t="shared" si="3"/>
        <v>-0.1394919574580294</v>
      </c>
    </row>
    <row r="30" spans="1:10" ht="12.75">
      <c r="A30" s="7"/>
      <c r="B30" s="8"/>
      <c r="C30" s="44" t="s">
        <v>87</v>
      </c>
      <c r="D30" s="45" t="s">
        <v>88</v>
      </c>
      <c r="E30" s="10">
        <v>25</v>
      </c>
      <c r="F30" s="12">
        <v>1144.5</v>
      </c>
      <c r="G30" s="12">
        <v>1100</v>
      </c>
      <c r="H30" s="8"/>
      <c r="I30" s="13">
        <f t="shared" si="2"/>
        <v>-44.5</v>
      </c>
      <c r="J30" s="37">
        <f t="shared" si="3"/>
        <v>-0.03888160768894714</v>
      </c>
    </row>
    <row r="31" spans="1:10" ht="12.75">
      <c r="A31" s="7"/>
      <c r="B31" s="8"/>
      <c r="C31" s="44" t="s">
        <v>89</v>
      </c>
      <c r="D31" s="45" t="s">
        <v>90</v>
      </c>
      <c r="E31" s="10">
        <v>25.032</v>
      </c>
      <c r="F31" s="12">
        <v>1858</v>
      </c>
      <c r="G31" s="12">
        <v>1659.62</v>
      </c>
      <c r="H31" s="8"/>
      <c r="I31" s="13">
        <f t="shared" si="2"/>
        <v>-198.3800000000001</v>
      </c>
      <c r="J31" s="37">
        <f t="shared" si="3"/>
        <v>-0.10677072120559747</v>
      </c>
    </row>
    <row r="32" spans="1:10" ht="12.75">
      <c r="A32" s="7"/>
      <c r="B32" s="8"/>
      <c r="C32" s="44" t="s">
        <v>91</v>
      </c>
      <c r="D32" s="44" t="s">
        <v>92</v>
      </c>
      <c r="E32" s="10">
        <v>25</v>
      </c>
      <c r="F32" s="12">
        <v>720.75</v>
      </c>
      <c r="G32" s="12">
        <v>444</v>
      </c>
      <c r="H32" s="8"/>
      <c r="I32" s="13">
        <f t="shared" si="2"/>
        <v>-276.75</v>
      </c>
      <c r="J32" s="37">
        <f t="shared" si="3"/>
        <v>-0.3839750260145682</v>
      </c>
    </row>
    <row r="33" spans="1:10" ht="15">
      <c r="A33" s="7"/>
      <c r="B33" s="8"/>
      <c r="C33" s="8" t="s">
        <v>23</v>
      </c>
      <c r="D33" s="9"/>
      <c r="E33" s="38"/>
      <c r="F33" s="17">
        <v>3663.65</v>
      </c>
      <c r="G33" s="18">
        <v>3664.01</v>
      </c>
      <c r="H33" s="8"/>
      <c r="I33" s="46">
        <f t="shared" si="2"/>
        <v>0.36000000000012733</v>
      </c>
      <c r="J33" s="37">
        <f t="shared" si="3"/>
        <v>9.826266155340367E-05</v>
      </c>
    </row>
    <row r="34" spans="1:10" ht="13.5" thickBot="1">
      <c r="A34" s="20"/>
      <c r="B34" s="21"/>
      <c r="C34" s="21"/>
      <c r="D34" s="22"/>
      <c r="E34" s="39" t="s">
        <v>24</v>
      </c>
      <c r="F34" s="24">
        <f>SUM(F26:F33)</f>
        <v>10000</v>
      </c>
      <c r="G34" s="25">
        <f>SUM(G26:G33)</f>
        <v>9041.83</v>
      </c>
      <c r="H34" s="21"/>
      <c r="I34" s="26">
        <f>SUM(G34-10000)</f>
        <v>-958.1700000000001</v>
      </c>
      <c r="J34" s="43">
        <f>SUM(I34/10000)</f>
        <v>-0.09581700000000001</v>
      </c>
    </row>
    <row r="35" spans="1:10" ht="13.5" thickBot="1">
      <c r="A35" s="28"/>
      <c r="B35" s="29"/>
      <c r="C35" s="29"/>
      <c r="D35" s="30"/>
      <c r="E35" s="31"/>
      <c r="F35" s="32"/>
      <c r="G35" s="29"/>
      <c r="H35" s="29"/>
      <c r="I35" s="29"/>
      <c r="J35" s="29"/>
    </row>
    <row r="36" spans="1:10" ht="13.5" thickBot="1">
      <c r="A36" s="33"/>
      <c r="B36" s="34" t="s">
        <v>0</v>
      </c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35"/>
      <c r="I36" s="4" t="s">
        <v>6</v>
      </c>
      <c r="J36" s="6" t="s">
        <v>7</v>
      </c>
    </row>
    <row r="37" spans="1:10" ht="12.75">
      <c r="A37" s="7">
        <v>3105</v>
      </c>
      <c r="B37" s="8" t="s">
        <v>32</v>
      </c>
      <c r="C37" s="8" t="s">
        <v>93</v>
      </c>
      <c r="D37" s="9" t="s">
        <v>94</v>
      </c>
      <c r="E37" s="10">
        <v>5</v>
      </c>
      <c r="F37" s="36">
        <v>151.95</v>
      </c>
      <c r="G37" s="12">
        <v>135.7</v>
      </c>
      <c r="H37" s="8"/>
      <c r="I37" s="13">
        <f>SUM(G37-F37)</f>
        <v>-16.25</v>
      </c>
      <c r="J37" s="37">
        <f>SUM(I37/F37)</f>
        <v>-0.10694307337940112</v>
      </c>
    </row>
    <row r="38" spans="1:10" ht="12.75">
      <c r="A38" s="7"/>
      <c r="B38" s="8"/>
      <c r="C38" s="8" t="s">
        <v>26</v>
      </c>
      <c r="D38" s="9" t="s">
        <v>67</v>
      </c>
      <c r="E38" s="10">
        <v>5.017</v>
      </c>
      <c r="F38" s="36">
        <v>296.95</v>
      </c>
      <c r="G38" s="12">
        <v>277.94</v>
      </c>
      <c r="H38" s="8"/>
      <c r="I38" s="13">
        <f>SUM(G38-F38)</f>
        <v>-19.00999999999999</v>
      </c>
      <c r="J38" s="37">
        <f>SUM(I38/F38)</f>
        <v>-0.06401751136554973</v>
      </c>
    </row>
    <row r="39" spans="1:10" ht="15">
      <c r="A39" s="7"/>
      <c r="B39" s="8"/>
      <c r="C39" s="8" t="s">
        <v>23</v>
      </c>
      <c r="D39" s="9"/>
      <c r="E39" s="38"/>
      <c r="F39" s="47">
        <v>9551.1</v>
      </c>
      <c r="G39" s="48">
        <v>9551.1</v>
      </c>
      <c r="H39" s="8"/>
      <c r="I39" s="19">
        <f>SUM(G39-F39)</f>
        <v>0</v>
      </c>
      <c r="J39" s="37">
        <f>SUM(I39/F39)</f>
        <v>0</v>
      </c>
    </row>
    <row r="40" spans="1:10" ht="13.5" thickBot="1">
      <c r="A40" s="20"/>
      <c r="B40" s="21"/>
      <c r="C40" s="21"/>
      <c r="D40" s="22"/>
      <c r="E40" s="39" t="s">
        <v>24</v>
      </c>
      <c r="F40" s="24">
        <f>SUM(F37:F39)</f>
        <v>10000</v>
      </c>
      <c r="G40" s="25">
        <f>SUM(G37:G39)</f>
        <v>9964.74</v>
      </c>
      <c r="H40" s="21"/>
      <c r="I40" s="26">
        <f>SUM(G40-10000)</f>
        <v>-35.26000000000022</v>
      </c>
      <c r="J40" s="43">
        <f>SUM(I40/10000)</f>
        <v>-0.0035260000000000217</v>
      </c>
    </row>
    <row r="41" spans="1:10" ht="13.5" thickBot="1">
      <c r="A41" s="28"/>
      <c r="B41" s="29"/>
      <c r="C41" s="29"/>
      <c r="D41" s="30"/>
      <c r="E41" s="31"/>
      <c r="F41" s="32"/>
      <c r="G41" s="29"/>
      <c r="H41" s="29"/>
      <c r="I41" s="29"/>
      <c r="J41" s="29"/>
    </row>
    <row r="42" spans="1:10" ht="13.5" thickBot="1">
      <c r="A42" s="33"/>
      <c r="B42" s="34" t="s">
        <v>0</v>
      </c>
      <c r="C42" s="4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35"/>
      <c r="I42" s="4" t="s">
        <v>6</v>
      </c>
      <c r="J42" s="6" t="s">
        <v>7</v>
      </c>
    </row>
    <row r="43" spans="1:10" ht="12.75">
      <c r="A43" s="7">
        <v>3109</v>
      </c>
      <c r="B43" s="8" t="s">
        <v>33</v>
      </c>
      <c r="C43" s="8" t="s">
        <v>23</v>
      </c>
      <c r="D43" s="9"/>
      <c r="E43" s="38"/>
      <c r="F43" s="36">
        <v>10000</v>
      </c>
      <c r="G43" s="12">
        <v>10000</v>
      </c>
      <c r="H43" s="8"/>
      <c r="I43" s="13">
        <f>SUM(G43-F43)</f>
        <v>0</v>
      </c>
      <c r="J43" s="37">
        <f>SUM(I43/F43)</f>
        <v>0</v>
      </c>
    </row>
    <row r="44" spans="1:10" ht="13.5" thickBot="1">
      <c r="A44" s="20"/>
      <c r="B44" s="21"/>
      <c r="C44" s="21"/>
      <c r="D44" s="22"/>
      <c r="E44" s="39" t="s">
        <v>24</v>
      </c>
      <c r="F44" s="24">
        <f>SUM(F43)</f>
        <v>10000</v>
      </c>
      <c r="G44" s="25">
        <f>SUM(G43)</f>
        <v>10000</v>
      </c>
      <c r="H44" s="21"/>
      <c r="I44" s="42">
        <f>SUM(G44-10000)</f>
        <v>0</v>
      </c>
      <c r="J44" s="43">
        <f>SUM(I44/10000)</f>
        <v>0</v>
      </c>
    </row>
    <row r="45" spans="1:10" ht="13.5" thickBot="1">
      <c r="A45" s="28"/>
      <c r="B45" s="29"/>
      <c r="C45" s="29"/>
      <c r="D45" s="30"/>
      <c r="E45" s="31"/>
      <c r="F45" s="30"/>
      <c r="G45" s="29"/>
      <c r="H45" s="29"/>
      <c r="I45" s="29"/>
      <c r="J45" s="29"/>
    </row>
    <row r="46" spans="1:10" ht="13.5" thickBot="1">
      <c r="A46" s="33"/>
      <c r="B46" s="34" t="s">
        <v>0</v>
      </c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35"/>
      <c r="I46" s="4" t="s">
        <v>6</v>
      </c>
      <c r="J46" s="6" t="s">
        <v>7</v>
      </c>
    </row>
    <row r="47" spans="1:10" ht="12.75">
      <c r="A47" s="7">
        <v>3110</v>
      </c>
      <c r="B47" s="8" t="s">
        <v>34</v>
      </c>
      <c r="C47" s="8" t="s">
        <v>23</v>
      </c>
      <c r="D47" s="9"/>
      <c r="E47" s="38"/>
      <c r="F47" s="36">
        <v>10000</v>
      </c>
      <c r="G47" s="12">
        <v>10000</v>
      </c>
      <c r="H47" s="8"/>
      <c r="I47" s="13">
        <f>SUM(G47-F47)</f>
        <v>0</v>
      </c>
      <c r="J47" s="37">
        <f>SUM(I47/F47)</f>
        <v>0</v>
      </c>
    </row>
    <row r="48" spans="1:10" ht="13.5" thickBot="1">
      <c r="A48" s="20"/>
      <c r="B48" s="21"/>
      <c r="C48" s="21"/>
      <c r="D48" s="22"/>
      <c r="E48" s="39" t="s">
        <v>24</v>
      </c>
      <c r="F48" s="24">
        <f>SUM(F47)</f>
        <v>10000</v>
      </c>
      <c r="G48" s="25">
        <f>SUM(G47)</f>
        <v>10000</v>
      </c>
      <c r="H48" s="21"/>
      <c r="I48" s="42">
        <f>SUM(G48-10000)</f>
        <v>0</v>
      </c>
      <c r="J48" s="43">
        <f>SUM(I48/10000)</f>
        <v>0</v>
      </c>
    </row>
    <row r="49" spans="1:10" ht="13.5" thickBot="1">
      <c r="A49" s="28"/>
      <c r="B49" s="29"/>
      <c r="C49" s="29"/>
      <c r="D49" s="30"/>
      <c r="E49" s="31"/>
      <c r="F49" s="30"/>
      <c r="G49" s="29"/>
      <c r="H49" s="29"/>
      <c r="I49" s="29"/>
      <c r="J49" s="29"/>
    </row>
    <row r="50" spans="1:10" ht="13.5" thickBot="1">
      <c r="A50" s="33"/>
      <c r="B50" s="34" t="s">
        <v>0</v>
      </c>
      <c r="C50" s="4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35"/>
      <c r="I50" s="4" t="s">
        <v>6</v>
      </c>
      <c r="J50" s="6" t="s">
        <v>7</v>
      </c>
    </row>
    <row r="51" spans="1:10" ht="12.75">
      <c r="A51" s="7">
        <v>3112</v>
      </c>
      <c r="B51" s="8" t="s">
        <v>35</v>
      </c>
      <c r="C51" s="8" t="s">
        <v>23</v>
      </c>
      <c r="D51" s="9"/>
      <c r="E51" s="38"/>
      <c r="F51" s="36">
        <v>10000</v>
      </c>
      <c r="G51" s="12">
        <v>10000</v>
      </c>
      <c r="H51" s="8"/>
      <c r="I51" s="13">
        <f>SUM(G51-F51)</f>
        <v>0</v>
      </c>
      <c r="J51" s="37">
        <f>SUM(I51/F51)</f>
        <v>0</v>
      </c>
    </row>
    <row r="52" spans="1:10" ht="13.5" thickBot="1">
      <c r="A52" s="20"/>
      <c r="B52" s="21"/>
      <c r="C52" s="21"/>
      <c r="D52" s="22"/>
      <c r="E52" s="39" t="s">
        <v>24</v>
      </c>
      <c r="F52" s="24">
        <f>SUM(F51)</f>
        <v>10000</v>
      </c>
      <c r="G52" s="25">
        <f>SUM(G51)</f>
        <v>10000</v>
      </c>
      <c r="H52" s="21"/>
      <c r="I52" s="42">
        <f>SUM(G52-10000)</f>
        <v>0</v>
      </c>
      <c r="J52" s="43">
        <f>SUM(I52/10000)</f>
        <v>0</v>
      </c>
    </row>
    <row r="53" spans="1:10" ht="13.5" thickBot="1">
      <c r="A53" s="28"/>
      <c r="B53" s="29"/>
      <c r="C53" s="29"/>
      <c r="D53" s="30"/>
      <c r="E53" s="29"/>
      <c r="F53" s="30"/>
      <c r="G53" s="29"/>
      <c r="H53" s="29"/>
      <c r="I53" s="29"/>
      <c r="J53" s="29"/>
    </row>
    <row r="54" spans="1:10" ht="13.5" thickBot="1">
      <c r="A54" s="33"/>
      <c r="B54" s="34" t="s">
        <v>0</v>
      </c>
      <c r="C54" s="4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35"/>
      <c r="I54" s="4" t="s">
        <v>6</v>
      </c>
      <c r="J54" s="6" t="s">
        <v>7</v>
      </c>
    </row>
    <row r="55" spans="1:10" ht="12.75">
      <c r="A55" s="7">
        <v>3113</v>
      </c>
      <c r="B55" s="8" t="s">
        <v>36</v>
      </c>
      <c r="C55" s="8" t="s">
        <v>23</v>
      </c>
      <c r="D55" s="9"/>
      <c r="E55" s="38"/>
      <c r="F55" s="36">
        <v>10000</v>
      </c>
      <c r="G55" s="12">
        <v>10000</v>
      </c>
      <c r="H55" s="8"/>
      <c r="I55" s="13">
        <f>SUM(G55-F55)</f>
        <v>0</v>
      </c>
      <c r="J55" s="37">
        <f>SUM(I55/F55)</f>
        <v>0</v>
      </c>
    </row>
    <row r="56" spans="1:10" ht="13.5" thickBot="1">
      <c r="A56" s="20"/>
      <c r="B56" s="21"/>
      <c r="C56" s="21"/>
      <c r="D56" s="22"/>
      <c r="E56" s="39" t="s">
        <v>24</v>
      </c>
      <c r="F56" s="24">
        <f>SUM(F55)</f>
        <v>10000</v>
      </c>
      <c r="G56" s="25">
        <f>SUM(G55)</f>
        <v>10000</v>
      </c>
      <c r="H56" s="21"/>
      <c r="I56" s="42">
        <f>SUM(G56-10000)</f>
        <v>0</v>
      </c>
      <c r="J56" s="43">
        <f>SUM(I56/10000)</f>
        <v>0</v>
      </c>
    </row>
    <row r="57" spans="1:10" ht="13.5" thickBot="1">
      <c r="A57" s="28"/>
      <c r="B57" s="29"/>
      <c r="C57" s="29"/>
      <c r="D57" s="30"/>
      <c r="E57" s="29"/>
      <c r="F57" s="30"/>
      <c r="G57" s="29"/>
      <c r="H57" s="29"/>
      <c r="I57" s="29"/>
      <c r="J57" s="29"/>
    </row>
    <row r="58" spans="1:10" ht="13.5" thickBot="1">
      <c r="A58" s="33"/>
      <c r="B58" s="34" t="s">
        <v>0</v>
      </c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35"/>
      <c r="I58" s="4" t="s">
        <v>6</v>
      </c>
      <c r="J58" s="6" t="s">
        <v>7</v>
      </c>
    </row>
    <row r="59" spans="1:10" ht="12.75">
      <c r="A59" s="7">
        <v>3114</v>
      </c>
      <c r="B59" s="8" t="s">
        <v>37</v>
      </c>
      <c r="C59" s="8" t="s">
        <v>95</v>
      </c>
      <c r="D59" s="9" t="s">
        <v>96</v>
      </c>
      <c r="E59" s="10">
        <v>3.004</v>
      </c>
      <c r="F59" s="36">
        <v>127.5</v>
      </c>
      <c r="G59" s="12">
        <v>99.58</v>
      </c>
      <c r="H59" s="8"/>
      <c r="I59" s="13">
        <f>SUM(G59-F59)</f>
        <v>-27.92</v>
      </c>
      <c r="J59" s="37">
        <f>SUM(I59/F59)</f>
        <v>-0.21898039215686277</v>
      </c>
    </row>
    <row r="60" spans="1:10" ht="12.75">
      <c r="A60" s="7"/>
      <c r="B60" s="8"/>
      <c r="C60" s="8" t="s">
        <v>66</v>
      </c>
      <c r="D60" s="9" t="s">
        <v>29</v>
      </c>
      <c r="E60" s="10">
        <v>7</v>
      </c>
      <c r="F60" s="36">
        <v>416.18</v>
      </c>
      <c r="G60" s="12">
        <v>389.06</v>
      </c>
      <c r="H60" s="8"/>
      <c r="I60" s="13">
        <f>SUM(G60-F60)</f>
        <v>-27.120000000000005</v>
      </c>
      <c r="J60" s="37">
        <f>SUM(I60/F60)</f>
        <v>-0.06516411168244511</v>
      </c>
    </row>
    <row r="61" spans="1:10" ht="12.75">
      <c r="A61" s="7"/>
      <c r="B61" s="8"/>
      <c r="C61" s="8" t="s">
        <v>97</v>
      </c>
      <c r="D61" s="9" t="s">
        <v>98</v>
      </c>
      <c r="E61" s="10">
        <v>4</v>
      </c>
      <c r="F61" s="36">
        <v>116.36</v>
      </c>
      <c r="G61" s="12">
        <v>79.6</v>
      </c>
      <c r="H61" s="8"/>
      <c r="I61" s="13">
        <f>SUM(G61-F61)</f>
        <v>-36.760000000000005</v>
      </c>
      <c r="J61" s="37">
        <f>SUM(I61/F61)</f>
        <v>-0.3159161223788244</v>
      </c>
    </row>
    <row r="62" spans="1:10" ht="15">
      <c r="A62" s="7"/>
      <c r="B62" s="8"/>
      <c r="C62" s="8" t="s">
        <v>23</v>
      </c>
      <c r="D62" s="9"/>
      <c r="E62" s="38"/>
      <c r="F62" s="47">
        <v>9339.96</v>
      </c>
      <c r="G62" s="48">
        <v>9339.96</v>
      </c>
      <c r="H62" s="8"/>
      <c r="I62" s="19">
        <f>SUM(G62-F62)</f>
        <v>0</v>
      </c>
      <c r="J62" s="37">
        <f>SUM(I62/F62)</f>
        <v>0</v>
      </c>
    </row>
    <row r="63" spans="1:10" ht="13.5" thickBot="1">
      <c r="A63" s="20"/>
      <c r="B63" s="21"/>
      <c r="C63" s="21"/>
      <c r="D63" s="22"/>
      <c r="E63" s="39" t="s">
        <v>24</v>
      </c>
      <c r="F63" s="24">
        <f>SUM(F59:F62)</f>
        <v>10000</v>
      </c>
      <c r="G63" s="25">
        <f>SUM(G59:G62)</f>
        <v>9908.199999999999</v>
      </c>
      <c r="H63" s="21"/>
      <c r="I63" s="26">
        <f>SUM(G63-10000)</f>
        <v>-91.80000000000109</v>
      </c>
      <c r="J63" s="43">
        <f>SUM(I63/10000)</f>
        <v>-0.00918000000000011</v>
      </c>
    </row>
    <row r="64" spans="1:10" ht="13.5" thickBot="1">
      <c r="A64" s="28"/>
      <c r="B64" s="29"/>
      <c r="C64" s="29"/>
      <c r="D64" s="30"/>
      <c r="E64" s="29"/>
      <c r="F64" s="30"/>
      <c r="G64" s="29"/>
      <c r="H64" s="29"/>
      <c r="I64" s="29"/>
      <c r="J64" s="29"/>
    </row>
    <row r="65" spans="1:10" ht="13.5" thickBot="1">
      <c r="A65" s="33"/>
      <c r="B65" s="34" t="s">
        <v>0</v>
      </c>
      <c r="C65" s="4" t="s">
        <v>1</v>
      </c>
      <c r="D65" s="4" t="s">
        <v>2</v>
      </c>
      <c r="E65" s="4" t="s">
        <v>3</v>
      </c>
      <c r="F65" s="4" t="s">
        <v>4</v>
      </c>
      <c r="G65" s="4" t="s">
        <v>5</v>
      </c>
      <c r="H65" s="35"/>
      <c r="I65" s="4" t="s">
        <v>6</v>
      </c>
      <c r="J65" s="6" t="s">
        <v>7</v>
      </c>
    </row>
    <row r="66" spans="1:10" ht="12.75">
      <c r="A66" s="7">
        <v>3115</v>
      </c>
      <c r="B66" s="8" t="s">
        <v>38</v>
      </c>
      <c r="C66" s="8" t="s">
        <v>23</v>
      </c>
      <c r="D66" s="9"/>
      <c r="E66" s="38"/>
      <c r="F66" s="36">
        <v>10000</v>
      </c>
      <c r="G66" s="12">
        <v>10000</v>
      </c>
      <c r="H66" s="8"/>
      <c r="I66" s="13">
        <f>SUM(G66-F66)</f>
        <v>0</v>
      </c>
      <c r="J66" s="37">
        <f>SUM(I66/F66)</f>
        <v>0</v>
      </c>
    </row>
    <row r="67" spans="1:10" ht="13.5" thickBot="1">
      <c r="A67" s="20"/>
      <c r="B67" s="21"/>
      <c r="C67" s="21"/>
      <c r="D67" s="22"/>
      <c r="E67" s="39" t="s">
        <v>24</v>
      </c>
      <c r="F67" s="24">
        <f>SUM(F66)</f>
        <v>10000</v>
      </c>
      <c r="G67" s="25">
        <f>SUM(G66)</f>
        <v>10000</v>
      </c>
      <c r="H67" s="21"/>
      <c r="I67" s="42">
        <f>SUM(G67-10000)</f>
        <v>0</v>
      </c>
      <c r="J67" s="43">
        <f>SUM(I67/10000)</f>
        <v>0</v>
      </c>
    </row>
    <row r="68" spans="1:10" ht="13.5" thickBot="1">
      <c r="A68" s="28"/>
      <c r="B68" s="29"/>
      <c r="C68" s="29"/>
      <c r="D68" s="30"/>
      <c r="E68" s="29"/>
      <c r="F68" s="30"/>
      <c r="G68" s="29"/>
      <c r="H68" s="29"/>
      <c r="I68" s="29"/>
      <c r="J68" s="29"/>
    </row>
    <row r="69" spans="1:10" ht="13.5" thickBot="1">
      <c r="A69" s="33"/>
      <c r="B69" s="34" t="s">
        <v>0</v>
      </c>
      <c r="C69" s="4" t="s">
        <v>1</v>
      </c>
      <c r="D69" s="4" t="s">
        <v>2</v>
      </c>
      <c r="E69" s="4" t="s">
        <v>3</v>
      </c>
      <c r="F69" s="4" t="s">
        <v>4</v>
      </c>
      <c r="G69" s="4" t="s">
        <v>5</v>
      </c>
      <c r="H69" s="35"/>
      <c r="I69" s="4" t="s">
        <v>6</v>
      </c>
      <c r="J69" s="6" t="s">
        <v>7</v>
      </c>
    </row>
    <row r="70" spans="1:10" ht="12.75">
      <c r="A70" s="7">
        <v>3116</v>
      </c>
      <c r="B70" s="8" t="s">
        <v>39</v>
      </c>
      <c r="C70" s="8" t="s">
        <v>23</v>
      </c>
      <c r="D70" s="9"/>
      <c r="E70" s="38"/>
      <c r="F70" s="36">
        <v>10000</v>
      </c>
      <c r="G70" s="12">
        <v>10000</v>
      </c>
      <c r="H70" s="8"/>
      <c r="I70" s="13">
        <f>SUM(G70-F70)</f>
        <v>0</v>
      </c>
      <c r="J70" s="37">
        <f>SUM(I70/F70)</f>
        <v>0</v>
      </c>
    </row>
    <row r="71" spans="1:10" ht="13.5" thickBot="1">
      <c r="A71" s="20"/>
      <c r="B71" s="21"/>
      <c r="C71" s="21"/>
      <c r="D71" s="22"/>
      <c r="E71" s="39" t="s">
        <v>24</v>
      </c>
      <c r="F71" s="24">
        <f>SUM(F70)</f>
        <v>10000</v>
      </c>
      <c r="G71" s="25">
        <f>SUM(G70)</f>
        <v>10000</v>
      </c>
      <c r="H71" s="21"/>
      <c r="I71" s="42">
        <f>SUM(G71-10000)</f>
        <v>0</v>
      </c>
      <c r="J71" s="43">
        <f>SUM(I71/10000)</f>
        <v>0</v>
      </c>
    </row>
    <row r="72" spans="1:10" ht="13.5" thickBot="1">
      <c r="A72" s="28"/>
      <c r="B72" s="29"/>
      <c r="C72" s="29"/>
      <c r="D72" s="30"/>
      <c r="E72" s="29"/>
      <c r="F72" s="29"/>
      <c r="G72" s="29"/>
      <c r="H72" s="29"/>
      <c r="I72" s="29"/>
      <c r="J72" s="29"/>
    </row>
    <row r="73" spans="1:10" ht="13.5" thickBot="1">
      <c r="A73" s="33"/>
      <c r="B73" s="34" t="s">
        <v>0</v>
      </c>
      <c r="C73" s="4" t="s">
        <v>1</v>
      </c>
      <c r="D73" s="4" t="s">
        <v>2</v>
      </c>
      <c r="E73" s="4" t="s">
        <v>3</v>
      </c>
      <c r="F73" s="4" t="s">
        <v>4</v>
      </c>
      <c r="G73" s="4" t="s">
        <v>5</v>
      </c>
      <c r="H73" s="35"/>
      <c r="I73" s="4" t="s">
        <v>6</v>
      </c>
      <c r="J73" s="6" t="s">
        <v>7</v>
      </c>
    </row>
    <row r="74" spans="1:10" ht="12.75">
      <c r="A74" s="7">
        <v>3117</v>
      </c>
      <c r="B74" s="8" t="s">
        <v>40</v>
      </c>
      <c r="C74" s="8" t="s">
        <v>41</v>
      </c>
      <c r="D74" s="9" t="s">
        <v>42</v>
      </c>
      <c r="E74" s="49">
        <v>100.148</v>
      </c>
      <c r="F74" s="36">
        <v>3724</v>
      </c>
      <c r="G74" s="12">
        <v>3180.7</v>
      </c>
      <c r="H74" s="8"/>
      <c r="I74" s="13">
        <f>SUM(G74-F74)</f>
        <v>-543.3000000000002</v>
      </c>
      <c r="J74" s="37">
        <f>SUM(I74/F74)</f>
        <v>-0.1458915145005371</v>
      </c>
    </row>
    <row r="75" spans="1:10" ht="12.75">
      <c r="A75" s="7"/>
      <c r="B75" s="8"/>
      <c r="C75" s="8" t="s">
        <v>43</v>
      </c>
      <c r="D75" s="9" t="s">
        <v>44</v>
      </c>
      <c r="E75" s="10">
        <v>50</v>
      </c>
      <c r="F75" s="36">
        <v>3742</v>
      </c>
      <c r="G75" s="12">
        <v>3697.5</v>
      </c>
      <c r="H75" s="8"/>
      <c r="I75" s="13">
        <f>SUM(G75-F75)</f>
        <v>-44.5</v>
      </c>
      <c r="J75" s="37">
        <f>SUM(I75/F75)</f>
        <v>-0.011892036344200963</v>
      </c>
    </row>
    <row r="76" spans="1:10" ht="12.75">
      <c r="A76" s="7"/>
      <c r="B76" s="8"/>
      <c r="C76" s="8" t="s">
        <v>45</v>
      </c>
      <c r="D76" s="9" t="s">
        <v>46</v>
      </c>
      <c r="E76" s="10" t="s">
        <v>106</v>
      </c>
      <c r="F76" s="36">
        <v>1148</v>
      </c>
      <c r="G76" s="12">
        <v>1026</v>
      </c>
      <c r="H76" s="8"/>
      <c r="I76" s="13">
        <f>SUM(G76-F76)</f>
        <v>-122</v>
      </c>
      <c r="J76" s="37">
        <f>SUM(I76/F76)</f>
        <v>-0.10627177700348432</v>
      </c>
    </row>
    <row r="77" spans="1:10" ht="15">
      <c r="A77" s="7"/>
      <c r="B77" s="8"/>
      <c r="C77" s="8" t="s">
        <v>23</v>
      </c>
      <c r="D77" s="9"/>
      <c r="E77" s="38"/>
      <c r="F77" s="17">
        <v>1386</v>
      </c>
      <c r="G77" s="18">
        <v>1388.5</v>
      </c>
      <c r="H77" s="8"/>
      <c r="I77" s="46">
        <f>SUM(G77-F77)</f>
        <v>2.5</v>
      </c>
      <c r="J77" s="37">
        <f>SUM(I77/F77)</f>
        <v>0.0018037518037518038</v>
      </c>
    </row>
    <row r="78" spans="1:10" ht="13.5" thickBot="1">
      <c r="A78" s="20"/>
      <c r="B78" s="21"/>
      <c r="C78" s="21"/>
      <c r="D78" s="22"/>
      <c r="E78" s="39" t="s">
        <v>24</v>
      </c>
      <c r="F78" s="24">
        <f>SUM(F74:F77)</f>
        <v>10000</v>
      </c>
      <c r="G78" s="25">
        <f>SUM(G74:G77)</f>
        <v>9292.7</v>
      </c>
      <c r="H78" s="21"/>
      <c r="I78" s="26">
        <f>SUM(G78-10000)</f>
        <v>-707.2999999999993</v>
      </c>
      <c r="J78" s="43">
        <f>SUM(I78/10000)</f>
        <v>-0.07072999999999993</v>
      </c>
    </row>
    <row r="79" spans="1:10" ht="13.5" thickBot="1">
      <c r="A79" s="28"/>
      <c r="B79" s="29"/>
      <c r="C79" s="29"/>
      <c r="D79" s="30"/>
      <c r="E79" s="29"/>
      <c r="F79" s="29"/>
      <c r="G79" s="29"/>
      <c r="H79" s="29"/>
      <c r="I79" s="29"/>
      <c r="J79" s="29"/>
    </row>
    <row r="80" spans="1:10" ht="13.5" thickBot="1">
      <c r="A80" s="33"/>
      <c r="B80" s="34" t="s">
        <v>0</v>
      </c>
      <c r="C80" s="4" t="s">
        <v>1</v>
      </c>
      <c r="D80" s="4" t="s">
        <v>2</v>
      </c>
      <c r="E80" s="4" t="s">
        <v>3</v>
      </c>
      <c r="F80" s="4" t="s">
        <v>4</v>
      </c>
      <c r="G80" s="4" t="s">
        <v>5</v>
      </c>
      <c r="H80" s="35"/>
      <c r="I80" s="4" t="s">
        <v>6</v>
      </c>
      <c r="J80" s="6" t="s">
        <v>7</v>
      </c>
    </row>
    <row r="81" spans="1:10" ht="12.75">
      <c r="A81" s="7">
        <v>3118</v>
      </c>
      <c r="B81" s="8" t="s">
        <v>47</v>
      </c>
      <c r="C81" s="8" t="s">
        <v>41</v>
      </c>
      <c r="D81" s="9" t="s">
        <v>42</v>
      </c>
      <c r="E81" s="10">
        <v>100.148</v>
      </c>
      <c r="F81" s="36">
        <v>3724</v>
      </c>
      <c r="G81" s="12">
        <v>3180.7</v>
      </c>
      <c r="H81" s="8"/>
      <c r="I81" s="13">
        <f>SUM(G81-F81)</f>
        <v>-543.3000000000002</v>
      </c>
      <c r="J81" s="37">
        <f>SUM(I81/F81)</f>
        <v>-0.1458915145005371</v>
      </c>
    </row>
    <row r="82" spans="1:10" ht="12.75">
      <c r="A82" s="7"/>
      <c r="B82" s="8"/>
      <c r="C82" s="8" t="s">
        <v>48</v>
      </c>
      <c r="D82" s="9" t="s">
        <v>49</v>
      </c>
      <c r="E82" s="10">
        <v>100</v>
      </c>
      <c r="F82" s="36">
        <v>1723</v>
      </c>
      <c r="G82" s="12">
        <v>1758</v>
      </c>
      <c r="H82" s="8"/>
      <c r="I82" s="16">
        <f>SUM(G82-F82)</f>
        <v>35</v>
      </c>
      <c r="J82" s="37">
        <f>SUM(I82/F82)</f>
        <v>0.020313406848520024</v>
      </c>
    </row>
    <row r="83" spans="1:10" ht="15">
      <c r="A83" s="7"/>
      <c r="B83" s="8"/>
      <c r="C83" s="8" t="s">
        <v>23</v>
      </c>
      <c r="D83" s="9"/>
      <c r="E83" s="10"/>
      <c r="F83" s="17">
        <v>4553</v>
      </c>
      <c r="G83" s="18">
        <v>4553</v>
      </c>
      <c r="H83" s="8"/>
      <c r="I83" s="19">
        <f>SUM(G83-F83)</f>
        <v>0</v>
      </c>
      <c r="J83" s="37">
        <f>SUM(I83/F83)</f>
        <v>0</v>
      </c>
    </row>
    <row r="84" spans="1:10" ht="13.5" thickBot="1">
      <c r="A84" s="20"/>
      <c r="B84" s="21"/>
      <c r="C84" s="21"/>
      <c r="D84" s="22"/>
      <c r="E84" s="39" t="s">
        <v>24</v>
      </c>
      <c r="F84" s="24">
        <f>SUM(F81:F83)</f>
        <v>10000</v>
      </c>
      <c r="G84" s="25">
        <f>SUM(G81:G83)</f>
        <v>9491.7</v>
      </c>
      <c r="H84" s="21"/>
      <c r="I84" s="26">
        <f>SUM(G84-10000)</f>
        <v>-508.2999999999993</v>
      </c>
      <c r="J84" s="43">
        <f>SUM(I84/10000)</f>
        <v>-0.050829999999999924</v>
      </c>
    </row>
    <row r="85" spans="1:10" ht="13.5" thickBot="1">
      <c r="A85" s="28"/>
      <c r="B85" s="29"/>
      <c r="C85" s="29"/>
      <c r="D85" s="30"/>
      <c r="E85" s="29"/>
      <c r="F85" s="29"/>
      <c r="G85" s="29"/>
      <c r="H85" s="29"/>
      <c r="I85" s="29"/>
      <c r="J85" s="29"/>
    </row>
    <row r="86" spans="1:10" ht="13.5" thickBot="1">
      <c r="A86" s="33"/>
      <c r="B86" s="34" t="s">
        <v>0</v>
      </c>
      <c r="C86" s="4" t="s">
        <v>1</v>
      </c>
      <c r="D86" s="4" t="s">
        <v>2</v>
      </c>
      <c r="E86" s="4" t="s">
        <v>3</v>
      </c>
      <c r="F86" s="4" t="s">
        <v>4</v>
      </c>
      <c r="G86" s="4" t="s">
        <v>5</v>
      </c>
      <c r="H86" s="35"/>
      <c r="I86" s="4" t="s">
        <v>6</v>
      </c>
      <c r="J86" s="6" t="s">
        <v>7</v>
      </c>
    </row>
    <row r="87" spans="1:10" ht="12.75">
      <c r="A87" s="7">
        <v>3119</v>
      </c>
      <c r="B87" s="8" t="s">
        <v>107</v>
      </c>
      <c r="C87" s="8" t="s">
        <v>50</v>
      </c>
      <c r="D87" s="9" t="s">
        <v>51</v>
      </c>
      <c r="E87" s="10">
        <v>50.147</v>
      </c>
      <c r="F87" s="36">
        <v>2540.5</v>
      </c>
      <c r="G87" s="12">
        <v>2482.28</v>
      </c>
      <c r="H87" s="8"/>
      <c r="I87" s="13">
        <f>SUM(G87-F87)</f>
        <v>-58.2199999999998</v>
      </c>
      <c r="J87" s="37">
        <f>SUM(I87/F87)</f>
        <v>-0.022916748671521277</v>
      </c>
    </row>
    <row r="88" spans="1:10" ht="12.75">
      <c r="A88" s="7"/>
      <c r="B88" s="8"/>
      <c r="C88" s="8" t="s">
        <v>52</v>
      </c>
      <c r="D88" s="9" t="s">
        <v>49</v>
      </c>
      <c r="E88" s="10">
        <v>100</v>
      </c>
      <c r="F88" s="36">
        <v>1723</v>
      </c>
      <c r="G88" s="12">
        <v>1758</v>
      </c>
      <c r="H88" s="8"/>
      <c r="I88" s="16">
        <f>SUM(G88-F88)</f>
        <v>35</v>
      </c>
      <c r="J88" s="37">
        <f>SUM(I88/F88)</f>
        <v>0.020313406848520024</v>
      </c>
    </row>
    <row r="89" spans="1:10" ht="12.75">
      <c r="A89" s="7"/>
      <c r="B89" s="8"/>
      <c r="C89" s="8" t="s">
        <v>53</v>
      </c>
      <c r="D89" s="9" t="s">
        <v>29</v>
      </c>
      <c r="E89" s="10">
        <v>50</v>
      </c>
      <c r="F89" s="36">
        <v>3260.5</v>
      </c>
      <c r="G89" s="12">
        <v>2779</v>
      </c>
      <c r="H89" s="8"/>
      <c r="I89" s="13">
        <f>SUM(G89-F89)</f>
        <v>-481.5</v>
      </c>
      <c r="J89" s="37">
        <f>SUM(I89/F89)</f>
        <v>-0.14767673669682563</v>
      </c>
    </row>
    <row r="90" spans="1:10" ht="15">
      <c r="A90" s="7"/>
      <c r="B90" s="8"/>
      <c r="C90" s="8" t="s">
        <v>23</v>
      </c>
      <c r="D90" s="9"/>
      <c r="E90" s="10"/>
      <c r="F90" s="17">
        <v>2476</v>
      </c>
      <c r="G90" s="18">
        <v>2476</v>
      </c>
      <c r="H90" s="8"/>
      <c r="I90" s="19">
        <f>SUM(G90-F90)</f>
        <v>0</v>
      </c>
      <c r="J90" s="37">
        <f>SUM(I90/F90)</f>
        <v>0</v>
      </c>
    </row>
    <row r="91" spans="1:10" ht="13.5" thickBot="1">
      <c r="A91" s="20"/>
      <c r="B91" s="21"/>
      <c r="C91" s="21"/>
      <c r="D91" s="22"/>
      <c r="E91" s="23" t="s">
        <v>24</v>
      </c>
      <c r="F91" s="24">
        <f>SUM(F87:F90)</f>
        <v>10000</v>
      </c>
      <c r="G91" s="25">
        <f>SUM(G87:G90)</f>
        <v>9495.28</v>
      </c>
      <c r="H91" s="21"/>
      <c r="I91" s="26">
        <f>SUM(G91-10000)</f>
        <v>-504.71999999999935</v>
      </c>
      <c r="J91" s="43">
        <f>SUM(I91/10000)</f>
        <v>-0.050471999999999934</v>
      </c>
    </row>
    <row r="92" spans="1:10" ht="13.5" thickBot="1">
      <c r="A92" s="28"/>
      <c r="B92" s="29"/>
      <c r="C92" s="29"/>
      <c r="D92" s="30"/>
      <c r="E92" s="29"/>
      <c r="F92" s="29"/>
      <c r="G92" s="29"/>
      <c r="H92" s="29"/>
      <c r="I92" s="29"/>
      <c r="J92" s="29"/>
    </row>
    <row r="93" spans="1:10" ht="13.5" thickBot="1">
      <c r="A93" s="33"/>
      <c r="B93" s="34" t="s">
        <v>0</v>
      </c>
      <c r="C93" s="4" t="s">
        <v>1</v>
      </c>
      <c r="D93" s="4" t="s">
        <v>2</v>
      </c>
      <c r="E93" s="4" t="s">
        <v>3</v>
      </c>
      <c r="F93" s="4" t="s">
        <v>4</v>
      </c>
      <c r="G93" s="4" t="s">
        <v>5</v>
      </c>
      <c r="H93" s="35"/>
      <c r="I93" s="4" t="s">
        <v>6</v>
      </c>
      <c r="J93" s="6" t="s">
        <v>7</v>
      </c>
    </row>
    <row r="94" spans="1:10" ht="12.75">
      <c r="A94" s="7">
        <v>3120</v>
      </c>
      <c r="B94" s="8" t="s">
        <v>54</v>
      </c>
      <c r="C94" s="44" t="s">
        <v>76</v>
      </c>
      <c r="D94" s="45" t="s">
        <v>29</v>
      </c>
      <c r="E94" s="10">
        <v>20</v>
      </c>
      <c r="F94" s="12">
        <v>1012.6</v>
      </c>
      <c r="G94" s="12">
        <v>1111.6</v>
      </c>
      <c r="H94" s="8"/>
      <c r="I94" s="16">
        <f aca="true" t="shared" si="4" ref="I94:I99">SUM(G94-F94)</f>
        <v>98.99999999999989</v>
      </c>
      <c r="J94" s="37">
        <f aca="true" t="shared" si="5" ref="J94:J99">SUM(I94/F94)</f>
        <v>0.09776812166699574</v>
      </c>
    </row>
    <row r="95" spans="1:10" ht="12.75">
      <c r="A95" s="7"/>
      <c r="B95" s="8"/>
      <c r="C95" s="44" t="s">
        <v>77</v>
      </c>
      <c r="D95" s="45" t="s">
        <v>78</v>
      </c>
      <c r="E95" s="10">
        <v>20</v>
      </c>
      <c r="F95" s="12">
        <v>1116</v>
      </c>
      <c r="G95" s="12">
        <v>1082.2</v>
      </c>
      <c r="H95" s="8"/>
      <c r="I95" s="13">
        <f t="shared" si="4"/>
        <v>-33.799999999999955</v>
      </c>
      <c r="J95" s="37">
        <f t="shared" si="5"/>
        <v>-0.03028673835125444</v>
      </c>
    </row>
    <row r="96" spans="1:10" ht="12.75">
      <c r="A96" s="7"/>
      <c r="B96" s="8"/>
      <c r="C96" s="44" t="s">
        <v>79</v>
      </c>
      <c r="D96" s="45" t="s">
        <v>80</v>
      </c>
      <c r="E96" s="10">
        <v>20</v>
      </c>
      <c r="F96" s="12">
        <v>414.2</v>
      </c>
      <c r="G96" s="12">
        <v>298</v>
      </c>
      <c r="H96" s="8"/>
      <c r="I96" s="13">
        <f t="shared" si="4"/>
        <v>-116.19999999999999</v>
      </c>
      <c r="J96" s="37">
        <f t="shared" si="5"/>
        <v>-0.28054080154514727</v>
      </c>
    </row>
    <row r="97" spans="1:10" ht="12.75">
      <c r="A97" s="7"/>
      <c r="B97" s="8"/>
      <c r="C97" s="44" t="s">
        <v>81</v>
      </c>
      <c r="D97" s="45" t="s">
        <v>82</v>
      </c>
      <c r="E97" s="10">
        <v>10.055</v>
      </c>
      <c r="F97" s="12">
        <v>1128.5</v>
      </c>
      <c r="G97" s="12">
        <v>989.41</v>
      </c>
      <c r="H97" s="8"/>
      <c r="I97" s="13">
        <f t="shared" si="4"/>
        <v>-139.09000000000003</v>
      </c>
      <c r="J97" s="37">
        <f t="shared" si="5"/>
        <v>-0.12325210456358</v>
      </c>
    </row>
    <row r="98" spans="1:10" ht="12.75">
      <c r="A98" s="7"/>
      <c r="B98" s="8"/>
      <c r="C98" s="44" t="s">
        <v>83</v>
      </c>
      <c r="D98" s="45" t="s">
        <v>84</v>
      </c>
      <c r="E98" s="10">
        <v>20</v>
      </c>
      <c r="F98" s="12">
        <v>854.4</v>
      </c>
      <c r="G98" s="12">
        <v>810</v>
      </c>
      <c r="H98" s="8"/>
      <c r="I98" s="13">
        <f t="shared" si="4"/>
        <v>-44.39999999999998</v>
      </c>
      <c r="J98" s="37">
        <f t="shared" si="5"/>
        <v>-0.051966292134831435</v>
      </c>
    </row>
    <row r="99" spans="1:10" ht="15">
      <c r="A99" s="7"/>
      <c r="B99" s="8"/>
      <c r="C99" s="44" t="s">
        <v>23</v>
      </c>
      <c r="D99" s="45"/>
      <c r="E99" s="38"/>
      <c r="F99" s="17">
        <v>5474.3</v>
      </c>
      <c r="G99" s="18">
        <v>5477.5</v>
      </c>
      <c r="H99" s="8"/>
      <c r="I99" s="46">
        <f t="shared" si="4"/>
        <v>3.199999999999818</v>
      </c>
      <c r="J99" s="37">
        <f t="shared" si="5"/>
        <v>0.0005845496227827883</v>
      </c>
    </row>
    <row r="100" spans="1:10" ht="13.5" thickBot="1">
      <c r="A100" s="20"/>
      <c r="B100" s="21"/>
      <c r="C100" s="21"/>
      <c r="D100" s="22"/>
      <c r="E100" s="39" t="s">
        <v>24</v>
      </c>
      <c r="F100" s="24">
        <f>SUM(F94:F99)</f>
        <v>10000</v>
      </c>
      <c r="G100" s="25">
        <f>SUM(G94:G99)</f>
        <v>9768.71</v>
      </c>
      <c r="H100" s="21"/>
      <c r="I100" s="26">
        <f>SUM(G100-10000)</f>
        <v>-231.29000000000087</v>
      </c>
      <c r="J100" s="43">
        <f>SUM(I100/10000)</f>
        <v>-0.023129000000000087</v>
      </c>
    </row>
    <row r="101" spans="1:10" ht="13.5" thickBot="1">
      <c r="A101" s="28"/>
      <c r="B101" s="29"/>
      <c r="C101" s="29"/>
      <c r="D101" s="30"/>
      <c r="E101" s="29"/>
      <c r="F101" s="29"/>
      <c r="G101" s="29"/>
      <c r="H101" s="29"/>
      <c r="I101" s="29"/>
      <c r="J101" s="29"/>
    </row>
    <row r="102" spans="1:10" ht="13.5" thickBot="1">
      <c r="A102" s="33"/>
      <c r="B102" s="34" t="s">
        <v>0</v>
      </c>
      <c r="C102" s="4" t="s">
        <v>1</v>
      </c>
      <c r="D102" s="4" t="s">
        <v>2</v>
      </c>
      <c r="E102" s="4" t="s">
        <v>3</v>
      </c>
      <c r="F102" s="4" t="s">
        <v>4</v>
      </c>
      <c r="G102" s="4" t="s">
        <v>5</v>
      </c>
      <c r="H102" s="35"/>
      <c r="I102" s="4" t="s">
        <v>6</v>
      </c>
      <c r="J102" s="6" t="s">
        <v>7</v>
      </c>
    </row>
    <row r="103" spans="1:10" ht="12.75">
      <c r="A103" s="7">
        <v>3121</v>
      </c>
      <c r="B103" s="8" t="s">
        <v>55</v>
      </c>
      <c r="C103" s="8" t="s">
        <v>53</v>
      </c>
      <c r="D103" s="9" t="s">
        <v>29</v>
      </c>
      <c r="E103" s="10">
        <v>25</v>
      </c>
      <c r="F103" s="36">
        <v>1636.25</v>
      </c>
      <c r="G103" s="12">
        <v>1389.5</v>
      </c>
      <c r="H103" s="8"/>
      <c r="I103" s="13">
        <f aca="true" t="shared" si="6" ref="I103:I109">SUM(G103-F103)</f>
        <v>-246.75</v>
      </c>
      <c r="J103" s="37">
        <f aca="true" t="shared" si="7" ref="J103:J109">SUM(I103/F103)</f>
        <v>-0.15080213903743314</v>
      </c>
    </row>
    <row r="104" spans="1:10" ht="12.75">
      <c r="A104" s="7"/>
      <c r="B104" s="8"/>
      <c r="C104" s="8" t="s">
        <v>56</v>
      </c>
      <c r="D104" s="9" t="s">
        <v>57</v>
      </c>
      <c r="E104" s="10">
        <v>25.021</v>
      </c>
      <c r="F104" s="36">
        <v>1289.75</v>
      </c>
      <c r="G104" s="12">
        <v>960.06</v>
      </c>
      <c r="H104" s="8"/>
      <c r="I104" s="13">
        <f t="shared" si="6"/>
        <v>-329.69000000000005</v>
      </c>
      <c r="J104" s="37">
        <f t="shared" si="7"/>
        <v>-0.25562318278736196</v>
      </c>
    </row>
    <row r="105" spans="1:10" ht="12.75">
      <c r="A105" s="7"/>
      <c r="B105" s="8"/>
      <c r="C105" s="8" t="s">
        <v>58</v>
      </c>
      <c r="D105" s="9" t="s">
        <v>59</v>
      </c>
      <c r="E105" s="10">
        <v>25.013</v>
      </c>
      <c r="F105" s="36">
        <v>1420.75</v>
      </c>
      <c r="G105" s="12">
        <v>1138.09</v>
      </c>
      <c r="H105" s="8"/>
      <c r="I105" s="13">
        <f t="shared" si="6"/>
        <v>-282.6600000000001</v>
      </c>
      <c r="J105" s="37">
        <f t="shared" si="7"/>
        <v>-0.1989512581383073</v>
      </c>
    </row>
    <row r="106" spans="1:10" ht="12.75">
      <c r="A106" s="7"/>
      <c r="B106" s="8"/>
      <c r="C106" s="8" t="s">
        <v>99</v>
      </c>
      <c r="D106" s="9" t="s">
        <v>100</v>
      </c>
      <c r="E106" s="10">
        <v>20</v>
      </c>
      <c r="F106" s="36">
        <v>220.4</v>
      </c>
      <c r="G106" s="12">
        <v>189</v>
      </c>
      <c r="H106" s="8"/>
      <c r="I106" s="13">
        <f t="shared" si="6"/>
        <v>-31.400000000000006</v>
      </c>
      <c r="J106" s="37">
        <f t="shared" si="7"/>
        <v>-0.14246823956442833</v>
      </c>
    </row>
    <row r="107" spans="1:10" ht="12.75">
      <c r="A107" s="7"/>
      <c r="B107" s="8"/>
      <c r="C107" s="8" t="s">
        <v>101</v>
      </c>
      <c r="D107" s="9" t="s">
        <v>102</v>
      </c>
      <c r="E107" s="10">
        <v>5</v>
      </c>
      <c r="F107" s="36">
        <v>374.5</v>
      </c>
      <c r="G107" s="12">
        <v>363.95</v>
      </c>
      <c r="H107" s="8"/>
      <c r="I107" s="13">
        <f t="shared" si="6"/>
        <v>-10.550000000000011</v>
      </c>
      <c r="J107" s="37">
        <f t="shared" si="7"/>
        <v>-0.028170894526034742</v>
      </c>
    </row>
    <row r="108" spans="1:10" ht="12.75">
      <c r="A108" s="7"/>
      <c r="B108" s="8"/>
      <c r="C108" s="8" t="s">
        <v>103</v>
      </c>
      <c r="D108" s="9" t="s">
        <v>104</v>
      </c>
      <c r="E108" s="10">
        <v>10</v>
      </c>
      <c r="F108" s="36">
        <v>234</v>
      </c>
      <c r="G108" s="12">
        <v>205.5</v>
      </c>
      <c r="H108" s="8"/>
      <c r="I108" s="13">
        <f t="shared" si="6"/>
        <v>-28.5</v>
      </c>
      <c r="J108" s="37">
        <f t="shared" si="7"/>
        <v>-0.12179487179487179</v>
      </c>
    </row>
    <row r="109" spans="1:10" ht="15">
      <c r="A109" s="7"/>
      <c r="B109" s="8"/>
      <c r="C109" s="8" t="s">
        <v>23</v>
      </c>
      <c r="D109" s="9"/>
      <c r="E109" s="10"/>
      <c r="F109" s="17">
        <v>4824.35</v>
      </c>
      <c r="G109" s="18">
        <v>4824.35</v>
      </c>
      <c r="H109" s="8"/>
      <c r="I109" s="19">
        <f t="shared" si="6"/>
        <v>0</v>
      </c>
      <c r="J109" s="37">
        <f t="shared" si="7"/>
        <v>0</v>
      </c>
    </row>
    <row r="110" spans="1:10" ht="13.5" thickBot="1">
      <c r="A110" s="20"/>
      <c r="B110" s="21"/>
      <c r="C110" s="21"/>
      <c r="D110" s="22"/>
      <c r="E110" s="39" t="s">
        <v>24</v>
      </c>
      <c r="F110" s="24">
        <f>SUM(F103:F109)</f>
        <v>10000</v>
      </c>
      <c r="G110" s="25">
        <f>SUM(G103:G109)</f>
        <v>9070.45</v>
      </c>
      <c r="H110" s="21"/>
      <c r="I110" s="26">
        <f>SUM(G110-10000)</f>
        <v>-929.5499999999993</v>
      </c>
      <c r="J110" s="43">
        <f>SUM(I110/10000)</f>
        <v>-0.09295499999999993</v>
      </c>
    </row>
    <row r="111" spans="1:10" ht="13.5" thickBot="1">
      <c r="A111" s="28"/>
      <c r="B111" s="29"/>
      <c r="C111" s="29"/>
      <c r="D111" s="30"/>
      <c r="E111" s="29"/>
      <c r="F111" s="29"/>
      <c r="G111" s="29"/>
      <c r="H111" s="29"/>
      <c r="I111" s="29"/>
      <c r="J111" s="29"/>
    </row>
    <row r="112" spans="1:10" ht="13.5" thickBot="1">
      <c r="A112" s="33"/>
      <c r="B112" s="34" t="s">
        <v>0</v>
      </c>
      <c r="C112" s="4" t="s">
        <v>1</v>
      </c>
      <c r="D112" s="4" t="s">
        <v>2</v>
      </c>
      <c r="E112" s="4" t="s">
        <v>3</v>
      </c>
      <c r="F112" s="4" t="s">
        <v>4</v>
      </c>
      <c r="G112" s="4" t="s">
        <v>5</v>
      </c>
      <c r="H112" s="35"/>
      <c r="I112" s="4" t="s">
        <v>6</v>
      </c>
      <c r="J112" s="6" t="s">
        <v>7</v>
      </c>
    </row>
    <row r="113" spans="1:10" ht="12.75">
      <c r="A113" s="7">
        <v>3122</v>
      </c>
      <c r="B113" s="8" t="s">
        <v>60</v>
      </c>
      <c r="C113" s="8" t="s">
        <v>61</v>
      </c>
      <c r="D113" s="9" t="s">
        <v>62</v>
      </c>
      <c r="E113" s="10">
        <v>20</v>
      </c>
      <c r="F113" s="36">
        <v>167.6</v>
      </c>
      <c r="G113" s="12">
        <v>235</v>
      </c>
      <c r="H113" s="8"/>
      <c r="I113" s="16">
        <f>SUM(G113-F113)</f>
        <v>67.4</v>
      </c>
      <c r="J113" s="37">
        <f>SUM(I113/F113)</f>
        <v>0.4021479713603819</v>
      </c>
    </row>
    <row r="114" spans="1:10" ht="12.75">
      <c r="A114" s="7"/>
      <c r="B114" s="8"/>
      <c r="C114" s="8" t="s">
        <v>63</v>
      </c>
      <c r="D114" s="9" t="s">
        <v>64</v>
      </c>
      <c r="E114" s="10">
        <v>20</v>
      </c>
      <c r="F114" s="36">
        <v>398.4</v>
      </c>
      <c r="G114" s="12">
        <v>426</v>
      </c>
      <c r="H114" s="8"/>
      <c r="I114" s="16">
        <f>SUM(G114-F114)</f>
        <v>27.600000000000023</v>
      </c>
      <c r="J114" s="37">
        <f>SUM(I114/F114)</f>
        <v>0.069277108433735</v>
      </c>
    </row>
    <row r="115" spans="1:10" ht="15">
      <c r="A115" s="7"/>
      <c r="B115" s="8"/>
      <c r="C115" s="8" t="s">
        <v>23</v>
      </c>
      <c r="D115" s="9"/>
      <c r="E115" s="10"/>
      <c r="F115" s="17">
        <v>9434</v>
      </c>
      <c r="G115" s="18">
        <v>9436.9</v>
      </c>
      <c r="H115" s="8"/>
      <c r="I115" s="46">
        <f>SUM(G115-F115)</f>
        <v>2.899999999999636</v>
      </c>
      <c r="J115" s="37">
        <f>SUM(I115/F115)</f>
        <v>0.0003073987704048798</v>
      </c>
    </row>
    <row r="116" spans="1:10" ht="13.5" thickBot="1">
      <c r="A116" s="20"/>
      <c r="B116" s="21"/>
      <c r="C116" s="21"/>
      <c r="D116" s="22"/>
      <c r="E116" s="23" t="s">
        <v>24</v>
      </c>
      <c r="F116" s="24">
        <f>SUM(F113:F115)</f>
        <v>10000</v>
      </c>
      <c r="G116" s="25">
        <f>SUM(G113:G115)</f>
        <v>10097.9</v>
      </c>
      <c r="H116" s="21"/>
      <c r="I116" s="42">
        <f>SUM(G116-10000)</f>
        <v>97.89999999999964</v>
      </c>
      <c r="J116" s="43">
        <f>SUM(I116/10000)</f>
        <v>0.009789999999999964</v>
      </c>
    </row>
    <row r="117" spans="1:10" ht="13.5" thickBot="1">
      <c r="A117" s="28"/>
      <c r="B117" s="29"/>
      <c r="C117" s="29"/>
      <c r="D117" s="30"/>
      <c r="E117" s="29"/>
      <c r="F117" s="29"/>
      <c r="G117" s="29"/>
      <c r="H117" s="29"/>
      <c r="I117" s="29"/>
      <c r="J117" s="29"/>
    </row>
    <row r="118" spans="1:10" ht="13.5" thickBot="1">
      <c r="A118" s="33"/>
      <c r="B118" s="34" t="s">
        <v>0</v>
      </c>
      <c r="C118" s="4" t="s">
        <v>1</v>
      </c>
      <c r="D118" s="4" t="s">
        <v>2</v>
      </c>
      <c r="E118" s="4" t="s">
        <v>3</v>
      </c>
      <c r="F118" s="4" t="s">
        <v>4</v>
      </c>
      <c r="G118" s="4" t="s">
        <v>5</v>
      </c>
      <c r="H118" s="35"/>
      <c r="I118" s="4" t="s">
        <v>6</v>
      </c>
      <c r="J118" s="6" t="s">
        <v>7</v>
      </c>
    </row>
    <row r="119" spans="1:10" ht="12.75">
      <c r="A119" s="7">
        <v>3123</v>
      </c>
      <c r="B119" s="8" t="s">
        <v>65</v>
      </c>
      <c r="C119" s="8" t="s">
        <v>23</v>
      </c>
      <c r="D119" s="9"/>
      <c r="E119" s="38"/>
      <c r="F119" s="36">
        <v>10000</v>
      </c>
      <c r="G119" s="12">
        <v>10000</v>
      </c>
      <c r="H119" s="8"/>
      <c r="I119" s="13">
        <f>SUM(G119-F119)</f>
        <v>0</v>
      </c>
      <c r="J119" s="37">
        <f>SUM(I119/F119)</f>
        <v>0</v>
      </c>
    </row>
    <row r="120" spans="1:10" ht="13.5" thickBot="1">
      <c r="A120" s="20"/>
      <c r="B120" s="21"/>
      <c r="C120" s="21"/>
      <c r="D120" s="22"/>
      <c r="E120" s="39" t="s">
        <v>24</v>
      </c>
      <c r="F120" s="24">
        <f>SUM(F119)</f>
        <v>10000</v>
      </c>
      <c r="G120" s="25">
        <f>SUM(G119)</f>
        <v>10000</v>
      </c>
      <c r="H120" s="21"/>
      <c r="I120" s="26">
        <f>SUM(G120-10000)</f>
        <v>0</v>
      </c>
      <c r="J120" s="43">
        <f>SUM(I120/10000)</f>
        <v>0</v>
      </c>
    </row>
    <row r="121" spans="1:10" ht="13.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 thickBot="1">
      <c r="A122" s="33"/>
      <c r="B122" s="34" t="s">
        <v>0</v>
      </c>
      <c r="C122" s="4" t="s">
        <v>1</v>
      </c>
      <c r="D122" s="4" t="s">
        <v>2</v>
      </c>
      <c r="E122" s="4" t="s">
        <v>3</v>
      </c>
      <c r="F122" s="4" t="s">
        <v>4</v>
      </c>
      <c r="G122" s="4" t="s">
        <v>5</v>
      </c>
      <c r="H122" s="35"/>
      <c r="I122" s="4" t="s">
        <v>6</v>
      </c>
      <c r="J122" s="6" t="s">
        <v>7</v>
      </c>
    </row>
    <row r="123" spans="1:10" ht="12.75">
      <c r="A123" s="7">
        <v>3124</v>
      </c>
      <c r="B123" s="8" t="s">
        <v>108</v>
      </c>
      <c r="C123" s="8" t="s">
        <v>23</v>
      </c>
      <c r="D123" s="9"/>
      <c r="E123" s="38"/>
      <c r="F123" s="36">
        <v>10000</v>
      </c>
      <c r="G123" s="12">
        <v>10000</v>
      </c>
      <c r="H123" s="8"/>
      <c r="I123" s="13">
        <f>SUM(G123-F123)</f>
        <v>0</v>
      </c>
      <c r="J123" s="37">
        <f>SUM(I123/F123)</f>
        <v>0</v>
      </c>
    </row>
    <row r="124" spans="1:10" ht="13.5" thickBot="1">
      <c r="A124" s="20"/>
      <c r="B124" s="21"/>
      <c r="C124" s="21"/>
      <c r="D124" s="22"/>
      <c r="E124" s="39" t="s">
        <v>24</v>
      </c>
      <c r="F124" s="24">
        <f>SUM(F123)</f>
        <v>10000</v>
      </c>
      <c r="G124" s="25">
        <f>SUM(G123)</f>
        <v>10000</v>
      </c>
      <c r="H124" s="21"/>
      <c r="I124" s="26">
        <f>SUM(G124-10000)</f>
        <v>0</v>
      </c>
      <c r="J124" s="43">
        <f>SUM(I124/10000)</f>
        <v>0</v>
      </c>
    </row>
    <row r="125" spans="1:10" ht="13.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.5" thickBot="1">
      <c r="A126" s="33"/>
      <c r="B126" s="34" t="s">
        <v>0</v>
      </c>
      <c r="C126" s="4" t="s">
        <v>1</v>
      </c>
      <c r="D126" s="4" t="s">
        <v>2</v>
      </c>
      <c r="E126" s="4" t="s">
        <v>3</v>
      </c>
      <c r="F126" s="4" t="s">
        <v>4</v>
      </c>
      <c r="G126" s="4" t="s">
        <v>5</v>
      </c>
      <c r="H126" s="35"/>
      <c r="I126" s="4" t="s">
        <v>6</v>
      </c>
      <c r="J126" s="6" t="s">
        <v>7</v>
      </c>
    </row>
    <row r="127" spans="1:10" ht="12.75">
      <c r="A127" s="7">
        <v>3125</v>
      </c>
      <c r="B127" s="8" t="s">
        <v>109</v>
      </c>
      <c r="C127" s="8" t="s">
        <v>23</v>
      </c>
      <c r="D127" s="9"/>
      <c r="E127" s="38"/>
      <c r="F127" s="36">
        <v>10000</v>
      </c>
      <c r="G127" s="12">
        <v>10000</v>
      </c>
      <c r="H127" s="8"/>
      <c r="I127" s="13">
        <f>SUM(G127-F127)</f>
        <v>0</v>
      </c>
      <c r="J127" s="37">
        <f>SUM(I127/F127)</f>
        <v>0</v>
      </c>
    </row>
    <row r="128" spans="1:10" ht="13.5" thickBot="1">
      <c r="A128" s="20"/>
      <c r="B128" s="21"/>
      <c r="C128" s="21"/>
      <c r="D128" s="22"/>
      <c r="E128" s="39" t="s">
        <v>24</v>
      </c>
      <c r="F128" s="24">
        <f>SUM(F127)</f>
        <v>10000</v>
      </c>
      <c r="G128" s="25">
        <f>SUM(G127)</f>
        <v>10000</v>
      </c>
      <c r="H128" s="21"/>
      <c r="I128" s="26">
        <f>SUM(G128-10000)</f>
        <v>0</v>
      </c>
      <c r="J128" s="43">
        <f>SUM(I128/10000)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dcterms:created xsi:type="dcterms:W3CDTF">2001-12-05T14:20:23Z</dcterms:created>
  <dcterms:modified xsi:type="dcterms:W3CDTF">2002-12-02T17:33:43Z</dcterms:modified>
  <cp:category/>
  <cp:version/>
  <cp:contentType/>
  <cp:contentStatus/>
</cp:coreProperties>
</file>