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76" windowWidth="12045" windowHeight="8640" activeTab="0"/>
  </bookViews>
  <sheets>
    <sheet name="Nov-2002 Summary" sheetId="1" r:id="rId1"/>
  </sheets>
  <definedNames/>
  <calcPr fullCalcOnLoad="1"/>
</workbook>
</file>

<file path=xl/sharedStrings.xml><?xml version="1.0" encoding="utf-8"?>
<sst xmlns="http://schemas.openxmlformats.org/spreadsheetml/2006/main" count="337" uniqueCount="129">
  <si>
    <t>Nancy Anderson</t>
  </si>
  <si>
    <t>Investments</t>
  </si>
  <si>
    <t>Symbol</t>
  </si>
  <si>
    <t>Shares</t>
  </si>
  <si>
    <t>Cost</t>
  </si>
  <si>
    <t xml:space="preserve"> Value</t>
  </si>
  <si>
    <t>Gain/Loss</t>
  </si>
  <si>
    <t>G/L %</t>
  </si>
  <si>
    <t>Target Corp</t>
  </si>
  <si>
    <t>TGT</t>
  </si>
  <si>
    <t>Cardinal Health</t>
  </si>
  <si>
    <t>CAH</t>
  </si>
  <si>
    <t>Fiserv, Inc</t>
  </si>
  <si>
    <t>FISV</t>
  </si>
  <si>
    <t>*30</t>
  </si>
  <si>
    <t>Cash</t>
  </si>
  <si>
    <t>Totals</t>
  </si>
  <si>
    <t>Debra Appel</t>
  </si>
  <si>
    <t>Joselle Bacos</t>
  </si>
  <si>
    <t>Safeway, Inc</t>
  </si>
  <si>
    <t>SWY</t>
  </si>
  <si>
    <t>Wal-Mart</t>
  </si>
  <si>
    <t>WMT</t>
  </si>
  <si>
    <t>Annie Clausen</t>
  </si>
  <si>
    <t>Cindy Farley</t>
  </si>
  <si>
    <t>Annette Gault</t>
  </si>
  <si>
    <t>3M</t>
  </si>
  <si>
    <t>MMM</t>
  </si>
  <si>
    <t>Eli Lilly</t>
  </si>
  <si>
    <t>LLY</t>
  </si>
  <si>
    <t>Sara Lee Corp.</t>
  </si>
  <si>
    <t>SLE</t>
  </si>
  <si>
    <t>Patrice Goodman</t>
  </si>
  <si>
    <t>Hollywood Entertainment</t>
  </si>
  <si>
    <t>HLYW</t>
  </si>
  <si>
    <t>Harley-Davidson, Inc.</t>
  </si>
  <si>
    <t>HDI</t>
  </si>
  <si>
    <t>Estee Lauder</t>
  </si>
  <si>
    <t>EL</t>
  </si>
  <si>
    <t>K-Mart</t>
  </si>
  <si>
    <t>KM</t>
  </si>
  <si>
    <t>Bank of America</t>
  </si>
  <si>
    <t>BAC</t>
  </si>
  <si>
    <t>Ellen Gunderson</t>
  </si>
  <si>
    <t>DIANON Systems, Inc.</t>
  </si>
  <si>
    <t>DIAN</t>
  </si>
  <si>
    <t>Jamie Harness</t>
  </si>
  <si>
    <t>Biogen</t>
  </si>
  <si>
    <t>BGEN</t>
  </si>
  <si>
    <t>The Nautilus Group, Inc</t>
  </si>
  <si>
    <t>NLS</t>
  </si>
  <si>
    <t>Debbie Hibbard</t>
  </si>
  <si>
    <t>*Pulte Homes, Inc</t>
  </si>
  <si>
    <t>PHM</t>
  </si>
  <si>
    <t>Bausch &amp; Lomb</t>
  </si>
  <si>
    <t>BOL</t>
  </si>
  <si>
    <t>Concord EFS</t>
  </si>
  <si>
    <t>CE</t>
  </si>
  <si>
    <t>*40</t>
  </si>
  <si>
    <t>Genetech, Inc</t>
  </si>
  <si>
    <t>DNA</t>
  </si>
  <si>
    <t>Allergan, Inc.</t>
  </si>
  <si>
    <t>AGN</t>
  </si>
  <si>
    <t>Millennium Pharmaceuticals</t>
  </si>
  <si>
    <t>MLNM</t>
  </si>
  <si>
    <t>McDonald's Corp</t>
  </si>
  <si>
    <t>MCD</t>
  </si>
  <si>
    <t>Microsoft</t>
  </si>
  <si>
    <t>MSFT</t>
  </si>
  <si>
    <t>Theressa Hollis</t>
  </si>
  <si>
    <t>Johnson &amp; Johnson</t>
  </si>
  <si>
    <t xml:space="preserve">JNJ </t>
  </si>
  <si>
    <t>*102.011</t>
  </si>
  <si>
    <t>Biogen, Inc.</t>
  </si>
  <si>
    <t>Check Point Software Tech</t>
  </si>
  <si>
    <t>CHKP</t>
  </si>
  <si>
    <t>Nokia</t>
  </si>
  <si>
    <t>NOK</t>
  </si>
  <si>
    <t>Bernice Hoosier</t>
  </si>
  <si>
    <t>Biogen Inc</t>
  </si>
  <si>
    <t>Verizon Communications</t>
  </si>
  <si>
    <t>VZ</t>
  </si>
  <si>
    <t>Citicorp Inc</t>
  </si>
  <si>
    <t>C</t>
  </si>
  <si>
    <t>Lockheed Martin</t>
  </si>
  <si>
    <t>LMT</t>
  </si>
  <si>
    <t>Rose Mary Jost</t>
  </si>
  <si>
    <t>Biogen, Inc</t>
  </si>
  <si>
    <t>Home Depot</t>
  </si>
  <si>
    <t>HD</t>
  </si>
  <si>
    <t>Tyco International</t>
  </si>
  <si>
    <t>TYC</t>
  </si>
  <si>
    <t>RPM, Inc</t>
  </si>
  <si>
    <t>RPM</t>
  </si>
  <si>
    <t>Proctor &amp; Gamble</t>
  </si>
  <si>
    <t>PG</t>
  </si>
  <si>
    <t>WD-40 Company</t>
  </si>
  <si>
    <t>WDFC</t>
  </si>
  <si>
    <t>Dee La Plante</t>
  </si>
  <si>
    <t>McDonalds</t>
  </si>
  <si>
    <t>JNJ</t>
  </si>
  <si>
    <t>Exxon Mobil Corp</t>
  </si>
  <si>
    <t>XOM</t>
  </si>
  <si>
    <t>Pam Low</t>
  </si>
  <si>
    <t>Katie Moseley</t>
  </si>
  <si>
    <t>Carol Riley</t>
  </si>
  <si>
    <t>Sara Lee Corp</t>
  </si>
  <si>
    <t>Deborah Rollins Thorne</t>
  </si>
  <si>
    <t>Nokia Corp</t>
  </si>
  <si>
    <t>Pfizer, Inc</t>
  </si>
  <si>
    <t>PFE</t>
  </si>
  <si>
    <t>William Wrigley Jr. Company</t>
  </si>
  <si>
    <t>WWY</t>
  </si>
  <si>
    <t>International Business Machines</t>
  </si>
  <si>
    <t>IBM</t>
  </si>
  <si>
    <t>Intel</t>
  </si>
  <si>
    <t>INTC</t>
  </si>
  <si>
    <t>Krispy Kreme Doughnuts</t>
  </si>
  <si>
    <t>KKD</t>
  </si>
  <si>
    <t>American Express</t>
  </si>
  <si>
    <t>AXP</t>
  </si>
  <si>
    <t>Cheri Sipe</t>
  </si>
  <si>
    <t>Starbucks</t>
  </si>
  <si>
    <t>SBUX</t>
  </si>
  <si>
    <t>Microsoft Corp</t>
  </si>
  <si>
    <t>Intel Corp</t>
  </si>
  <si>
    <t>Brandi Toscano</t>
  </si>
  <si>
    <t>Wal-Mart Stores</t>
  </si>
  <si>
    <t>DIANON Systems.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</si>
</sst>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%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9" fontId="1" fillId="2" borderId="2" xfId="19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44" fontId="2" fillId="2" borderId="0" xfId="17" applyFont="1" applyFill="1" applyBorder="1" applyAlignment="1">
      <alignment horizontal="center"/>
    </xf>
    <xf numFmtId="44" fontId="2" fillId="2" borderId="0" xfId="17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65" fontId="2" fillId="2" borderId="4" xfId="19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44" fontId="3" fillId="2" borderId="0" xfId="17" applyFont="1" applyFill="1" applyBorder="1" applyAlignment="1">
      <alignment horizontal="center"/>
    </xf>
    <xf numFmtId="44" fontId="3" fillId="2" borderId="0" xfId="17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44" fontId="1" fillId="2" borderId="5" xfId="17" applyFont="1" applyFill="1" applyBorder="1" applyAlignment="1">
      <alignment horizontal="center"/>
    </xf>
    <xf numFmtId="44" fontId="1" fillId="2" borderId="5" xfId="17" applyFont="1" applyFill="1" applyBorder="1" applyAlignment="1">
      <alignment/>
    </xf>
    <xf numFmtId="44" fontId="2" fillId="2" borderId="5" xfId="0" applyNumberFormat="1" applyFont="1" applyFill="1" applyBorder="1" applyAlignment="1">
      <alignment/>
    </xf>
    <xf numFmtId="165" fontId="2" fillId="2" borderId="6" xfId="19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44" fontId="2" fillId="2" borderId="0" xfId="17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4" fontId="3" fillId="2" borderId="0" xfId="0" applyNumberFormat="1" applyFont="1" applyFill="1" applyBorder="1" applyAlignment="1">
      <alignment/>
    </xf>
    <xf numFmtId="44" fontId="1" fillId="2" borderId="5" xfId="0" applyNumberFormat="1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5" fontId="2" fillId="2" borderId="6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/>
    </xf>
    <xf numFmtId="0" fontId="2" fillId="2" borderId="0" xfId="17" applyNumberFormat="1" applyFont="1" applyFill="1" applyBorder="1" applyAlignment="1">
      <alignment horizontal="center"/>
    </xf>
    <xf numFmtId="44" fontId="2" fillId="2" borderId="8" xfId="17" applyFont="1" applyFill="1" applyBorder="1" applyAlignment="1">
      <alignment horizontal="center"/>
    </xf>
    <xf numFmtId="44" fontId="2" fillId="2" borderId="8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23.57421875" style="0" bestFit="1" customWidth="1"/>
    <col min="3" max="3" width="6.8515625" style="0" bestFit="1" customWidth="1"/>
    <col min="4" max="4" width="7.140625" style="0" bestFit="1" customWidth="1"/>
    <col min="5" max="6" width="9.8515625" style="0" bestFit="1" customWidth="1"/>
    <col min="7" max="7" width="4.00390625" style="0" customWidth="1"/>
    <col min="8" max="8" width="9.57421875" style="0" bestFit="1" customWidth="1"/>
    <col min="9" max="9" width="8.57421875" style="0" bestFit="1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2" t="s">
        <v>6</v>
      </c>
      <c r="I1" s="4" t="s">
        <v>7</v>
      </c>
    </row>
    <row r="2" spans="1:9" ht="12.75">
      <c r="A2" s="5"/>
      <c r="B2" s="5" t="s">
        <v>8</v>
      </c>
      <c r="C2" s="6" t="s">
        <v>9</v>
      </c>
      <c r="D2" s="7">
        <v>100.936</v>
      </c>
      <c r="E2" s="8">
        <v>3724</v>
      </c>
      <c r="F2" s="9">
        <v>3510.41</v>
      </c>
      <c r="G2" s="5"/>
      <c r="H2" s="10">
        <f>SUM(F2-E2)</f>
        <v>-213.59000000000015</v>
      </c>
      <c r="I2" s="11">
        <f>SUM(H2/E2)</f>
        <v>-0.05735499462943076</v>
      </c>
    </row>
    <row r="3" spans="1:9" ht="12.75">
      <c r="A3" s="5"/>
      <c r="B3" s="5" t="s">
        <v>10</v>
      </c>
      <c r="C3" s="6" t="s">
        <v>11</v>
      </c>
      <c r="D3" s="12">
        <v>50</v>
      </c>
      <c r="E3" s="8">
        <v>3742</v>
      </c>
      <c r="F3" s="9">
        <v>3077</v>
      </c>
      <c r="G3" s="5"/>
      <c r="H3" s="10">
        <f>SUM(F3-E3)</f>
        <v>-665</v>
      </c>
      <c r="I3" s="11">
        <f>SUM(H3/E3)</f>
        <v>-0.17771245323356494</v>
      </c>
    </row>
    <row r="4" spans="1:9" ht="12.75">
      <c r="A4" s="5"/>
      <c r="B4" s="5" t="s">
        <v>12</v>
      </c>
      <c r="C4" s="6" t="s">
        <v>13</v>
      </c>
      <c r="D4" s="12" t="s">
        <v>14</v>
      </c>
      <c r="E4" s="8">
        <v>1148</v>
      </c>
      <c r="F4" s="9">
        <v>1017.6</v>
      </c>
      <c r="G4" s="5"/>
      <c r="H4" s="10">
        <f>SUM(F4-E4)</f>
        <v>-130.39999999999998</v>
      </c>
      <c r="I4" s="11">
        <f>SUM(H4/E4)</f>
        <v>-0.11358885017421601</v>
      </c>
    </row>
    <row r="5" spans="1:9" ht="15">
      <c r="A5" s="5"/>
      <c r="B5" s="5" t="s">
        <v>15</v>
      </c>
      <c r="C5" s="6"/>
      <c r="D5" s="13"/>
      <c r="E5" s="14">
        <v>1386</v>
      </c>
      <c r="F5" s="15">
        <v>1393.5</v>
      </c>
      <c r="G5" s="5"/>
      <c r="H5" s="16">
        <f>SUM(F5-E5)</f>
        <v>7.5</v>
      </c>
      <c r="I5" s="11">
        <f>SUM(H5/E5)</f>
        <v>0.005411255411255411</v>
      </c>
    </row>
    <row r="6" spans="1:9" ht="13.5" thickBot="1">
      <c r="A6" s="17"/>
      <c r="B6" s="17"/>
      <c r="C6" s="18"/>
      <c r="D6" s="19" t="s">
        <v>16</v>
      </c>
      <c r="E6" s="20">
        <f>SUM(E2:E5)</f>
        <v>10000</v>
      </c>
      <c r="F6" s="21">
        <f>SUM(F2:F5)</f>
        <v>8998.51</v>
      </c>
      <c r="G6" s="17"/>
      <c r="H6" s="22">
        <f>SUM(H2:H5)</f>
        <v>-1001.4900000000001</v>
      </c>
      <c r="I6" s="23">
        <f>SUM(H6/10000)</f>
        <v>-0.10014900000000002</v>
      </c>
    </row>
    <row r="7" ht="13.5" thickBot="1"/>
    <row r="8" spans="1:9" ht="13.5" thickBot="1">
      <c r="A8" s="1" t="s">
        <v>17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3"/>
      <c r="H8" s="2" t="s">
        <v>6</v>
      </c>
      <c r="I8" s="4" t="s">
        <v>7</v>
      </c>
    </row>
    <row r="9" spans="1:9" ht="12.75">
      <c r="A9" s="5"/>
      <c r="B9" s="5" t="s">
        <v>15</v>
      </c>
      <c r="C9" s="6"/>
      <c r="D9" s="13"/>
      <c r="E9" s="8">
        <v>10000</v>
      </c>
      <c r="F9" s="9">
        <v>10000</v>
      </c>
      <c r="G9" s="5"/>
      <c r="H9" s="10">
        <f>SUM(F9-E9)</f>
        <v>0</v>
      </c>
      <c r="I9" s="11">
        <f>SUM(H9/E9)</f>
        <v>0</v>
      </c>
    </row>
    <row r="10" spans="1:9" ht="13.5" thickBot="1">
      <c r="A10" s="17"/>
      <c r="B10" s="17"/>
      <c r="C10" s="18"/>
      <c r="D10" s="19" t="s">
        <v>16</v>
      </c>
      <c r="E10" s="20">
        <f>SUM(E9)</f>
        <v>10000</v>
      </c>
      <c r="F10" s="21">
        <f>SUM(F9)</f>
        <v>10000</v>
      </c>
      <c r="G10" s="17"/>
      <c r="H10" s="22">
        <f>SUM(F10-10000)</f>
        <v>0</v>
      </c>
      <c r="I10" s="23">
        <f>SUM(H10/10000)</f>
        <v>0</v>
      </c>
    </row>
    <row r="11" ht="13.5" thickBot="1"/>
    <row r="12" spans="1:9" ht="13.5" thickBot="1">
      <c r="A12" s="1" t="s">
        <v>18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3"/>
      <c r="H12" s="2" t="s">
        <v>6</v>
      </c>
      <c r="I12" s="4" t="s">
        <v>7</v>
      </c>
    </row>
    <row r="13" spans="1:9" ht="12.75">
      <c r="A13" s="5"/>
      <c r="B13" s="24" t="s">
        <v>19</v>
      </c>
      <c r="C13" s="6" t="s">
        <v>20</v>
      </c>
      <c r="D13" s="6">
        <v>25</v>
      </c>
      <c r="E13" s="25">
        <v>1010.5</v>
      </c>
      <c r="F13" s="25">
        <v>594.5</v>
      </c>
      <c r="G13" s="9"/>
      <c r="H13" s="10">
        <f>SUM(F13-E13)</f>
        <v>-416</v>
      </c>
      <c r="I13" s="11">
        <f>SUM(H13/E13)</f>
        <v>-0.41167738743196436</v>
      </c>
    </row>
    <row r="14" spans="1:9" ht="12.75">
      <c r="A14" s="26"/>
      <c r="B14" s="24" t="s">
        <v>21</v>
      </c>
      <c r="C14" s="6" t="s">
        <v>22</v>
      </c>
      <c r="D14" s="6">
        <v>25.097</v>
      </c>
      <c r="E14" s="25">
        <v>1433.75</v>
      </c>
      <c r="F14" s="25">
        <v>1352.73</v>
      </c>
      <c r="G14" s="9"/>
      <c r="H14" s="10">
        <f>SUM(F14-E14)</f>
        <v>-81.01999999999998</v>
      </c>
      <c r="I14" s="11">
        <f>SUM(H14/E14)</f>
        <v>-0.056509154315605915</v>
      </c>
    </row>
    <row r="15" spans="1:9" ht="15">
      <c r="A15" s="5"/>
      <c r="B15" s="5" t="s">
        <v>15</v>
      </c>
      <c r="C15" s="6"/>
      <c r="D15" s="13"/>
      <c r="E15" s="14">
        <v>7555.75</v>
      </c>
      <c r="F15" s="15">
        <v>7555.75</v>
      </c>
      <c r="G15" s="5"/>
      <c r="H15" s="27">
        <f>SUM(F15-E15)</f>
        <v>0</v>
      </c>
      <c r="I15" s="11">
        <f>SUM(H15/E15)</f>
        <v>0</v>
      </c>
    </row>
    <row r="16" spans="1:9" ht="13.5" thickBot="1">
      <c r="A16" s="17"/>
      <c r="B16" s="17"/>
      <c r="C16" s="18"/>
      <c r="D16" s="19" t="s">
        <v>16</v>
      </c>
      <c r="E16" s="20">
        <f>SUM(E13:E15)</f>
        <v>10000</v>
      </c>
      <c r="F16" s="21">
        <f>SUM(F13:F15)</f>
        <v>9502.98</v>
      </c>
      <c r="G16" s="17"/>
      <c r="H16" s="22">
        <f>SUM(F16-10000)</f>
        <v>-497.02000000000044</v>
      </c>
      <c r="I16" s="23">
        <f>SUM(H16/10000)</f>
        <v>-0.049702000000000045</v>
      </c>
    </row>
    <row r="17" ht="13.5" thickBot="1"/>
    <row r="18" spans="1:9" ht="13.5" thickBot="1">
      <c r="A18" s="1" t="s">
        <v>23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3"/>
      <c r="H18" s="2" t="s">
        <v>6</v>
      </c>
      <c r="I18" s="4" t="s">
        <v>7</v>
      </c>
    </row>
    <row r="19" spans="1:9" ht="12.75">
      <c r="A19" s="5"/>
      <c r="B19" s="5" t="s">
        <v>15</v>
      </c>
      <c r="C19" s="6"/>
      <c r="D19" s="13"/>
      <c r="E19" s="8">
        <v>10000</v>
      </c>
      <c r="F19" s="9">
        <v>10000</v>
      </c>
      <c r="G19" s="5"/>
      <c r="H19" s="10">
        <f>SUM(F19-E19)</f>
        <v>0</v>
      </c>
      <c r="I19" s="11">
        <f>SUM(H19/E19)</f>
        <v>0</v>
      </c>
    </row>
    <row r="20" spans="1:9" ht="13.5" thickBot="1">
      <c r="A20" s="17"/>
      <c r="B20" s="17"/>
      <c r="C20" s="18"/>
      <c r="D20" s="19" t="s">
        <v>16</v>
      </c>
      <c r="E20" s="20">
        <f>SUM(E19)</f>
        <v>10000</v>
      </c>
      <c r="F20" s="21">
        <f>SUM(F19)</f>
        <v>10000</v>
      </c>
      <c r="G20" s="17"/>
      <c r="H20" s="28">
        <f>SUM(F20-10000)</f>
        <v>0</v>
      </c>
      <c r="I20" s="23">
        <f>SUM(H20/10000)</f>
        <v>0</v>
      </c>
    </row>
    <row r="21" ht="13.5" thickBot="1"/>
    <row r="22" spans="1:9" ht="13.5" thickBot="1">
      <c r="A22" s="1" t="s">
        <v>24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3"/>
      <c r="H22" s="2" t="s">
        <v>6</v>
      </c>
      <c r="I22" s="4" t="s">
        <v>7</v>
      </c>
    </row>
    <row r="23" spans="1:9" ht="12.75">
      <c r="A23" s="5"/>
      <c r="B23" s="5" t="s">
        <v>15</v>
      </c>
      <c r="C23" s="6"/>
      <c r="D23" s="13"/>
      <c r="E23" s="8">
        <v>10000</v>
      </c>
      <c r="F23" s="9">
        <v>10000</v>
      </c>
      <c r="G23" s="5"/>
      <c r="H23" s="10">
        <f>SUM(F23-E23)</f>
        <v>0</v>
      </c>
      <c r="I23" s="11">
        <f>SUM(H23/E23)</f>
        <v>0</v>
      </c>
    </row>
    <row r="24" spans="1:9" ht="13.5" thickBot="1">
      <c r="A24" s="17"/>
      <c r="B24" s="17"/>
      <c r="C24" s="18"/>
      <c r="D24" s="19" t="s">
        <v>16</v>
      </c>
      <c r="E24" s="20">
        <f>SUM(E23)</f>
        <v>10000</v>
      </c>
      <c r="F24" s="21">
        <f>SUM(F23)</f>
        <v>10000</v>
      </c>
      <c r="G24" s="17"/>
      <c r="H24" s="28">
        <f>SUM(F24-10000)</f>
        <v>0</v>
      </c>
      <c r="I24" s="23">
        <f>SUM(H24/10000)</f>
        <v>0</v>
      </c>
    </row>
    <row r="25" ht="13.5" thickBot="1"/>
    <row r="26" spans="1:9" ht="13.5" thickBot="1">
      <c r="A26" s="1" t="s">
        <v>25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3"/>
      <c r="H26" s="2" t="s">
        <v>6</v>
      </c>
      <c r="I26" s="4" t="s">
        <v>7</v>
      </c>
    </row>
    <row r="27" spans="1:9" ht="12.75">
      <c r="A27" s="5"/>
      <c r="B27" s="5" t="s">
        <v>26</v>
      </c>
      <c r="C27" s="6" t="s">
        <v>27</v>
      </c>
      <c r="D27" s="13">
        <v>30.756</v>
      </c>
      <c r="E27" s="8">
        <v>3414.3</v>
      </c>
      <c r="F27" s="9">
        <v>3993.67</v>
      </c>
      <c r="G27" s="5"/>
      <c r="H27" s="29">
        <f>SUM(F27-E27)</f>
        <v>579.3699999999999</v>
      </c>
      <c r="I27" s="11">
        <f>SUM(H27/E27)</f>
        <v>0.16968924816214154</v>
      </c>
    </row>
    <row r="28" spans="1:9" ht="12.75">
      <c r="A28" s="5"/>
      <c r="B28" s="5" t="s">
        <v>28</v>
      </c>
      <c r="C28" s="6" t="s">
        <v>29</v>
      </c>
      <c r="D28" s="13">
        <v>30.591</v>
      </c>
      <c r="E28" s="8">
        <v>2381.1</v>
      </c>
      <c r="F28" s="9">
        <v>2089.37</v>
      </c>
      <c r="G28" s="5"/>
      <c r="H28" s="10">
        <f>SUM(F28-E28)</f>
        <v>-291.73</v>
      </c>
      <c r="I28" s="11">
        <f>SUM(H28/E28)</f>
        <v>-0.12251900382176306</v>
      </c>
    </row>
    <row r="29" spans="1:9" ht="12.75">
      <c r="A29" s="5"/>
      <c r="B29" s="5" t="s">
        <v>30</v>
      </c>
      <c r="C29" s="6" t="s">
        <v>31</v>
      </c>
      <c r="D29" s="13">
        <v>20</v>
      </c>
      <c r="E29" s="8">
        <v>458</v>
      </c>
      <c r="F29" s="9">
        <v>466.6</v>
      </c>
      <c r="G29" s="5"/>
      <c r="H29" s="29">
        <f>SUM(F29-E29)</f>
        <v>8.600000000000023</v>
      </c>
      <c r="I29" s="11">
        <f>SUM(H29/E29)</f>
        <v>0.018777292576419264</v>
      </c>
    </row>
    <row r="30" spans="1:9" ht="15">
      <c r="A30" s="5"/>
      <c r="B30" s="5" t="s">
        <v>15</v>
      </c>
      <c r="C30" s="6"/>
      <c r="D30" s="13"/>
      <c r="E30" s="14">
        <v>3746.6</v>
      </c>
      <c r="F30" s="15">
        <v>3973.2</v>
      </c>
      <c r="G30" s="5"/>
      <c r="H30" s="16">
        <f>SUM(F30-E30)</f>
        <v>226.5999999999999</v>
      </c>
      <c r="I30" s="11">
        <f>SUM(H30/E30)</f>
        <v>0.06048150322959481</v>
      </c>
    </row>
    <row r="31" spans="1:9" ht="13.5" thickBot="1">
      <c r="A31" s="17"/>
      <c r="B31" s="17"/>
      <c r="C31" s="18"/>
      <c r="D31" s="19" t="s">
        <v>16</v>
      </c>
      <c r="E31" s="20">
        <f>SUM(E27:E30)</f>
        <v>10000</v>
      </c>
      <c r="F31" s="21">
        <f>SUM(F27:F30)</f>
        <v>10522.84</v>
      </c>
      <c r="G31" s="17"/>
      <c r="H31" s="28">
        <f>SUM(H27:H30)</f>
        <v>522.8399999999998</v>
      </c>
      <c r="I31" s="23">
        <f>SUM(H31/10000)</f>
        <v>0.05228399999999998</v>
      </c>
    </row>
    <row r="32" ht="13.5" thickBot="1"/>
    <row r="33" spans="1:9" ht="13.5" thickBot="1">
      <c r="A33" s="1" t="s">
        <v>32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3"/>
      <c r="H33" s="2" t="s">
        <v>6</v>
      </c>
      <c r="I33" s="4" t="s">
        <v>7</v>
      </c>
    </row>
    <row r="34" spans="1:9" ht="12.75">
      <c r="A34" s="5"/>
      <c r="B34" s="24" t="s">
        <v>33</v>
      </c>
      <c r="C34" s="6" t="s">
        <v>34</v>
      </c>
      <c r="D34" s="6">
        <v>50</v>
      </c>
      <c r="E34" s="8">
        <v>672</v>
      </c>
      <c r="F34" s="8">
        <v>939.5</v>
      </c>
      <c r="G34" s="5"/>
      <c r="H34" s="29">
        <f aca="true" t="shared" si="0" ref="H34:H39">SUM(F34-E34)</f>
        <v>267.5</v>
      </c>
      <c r="I34" s="11">
        <f aca="true" t="shared" si="1" ref="I34:I39">SUM(H34/E34)</f>
        <v>0.39806547619047616</v>
      </c>
    </row>
    <row r="35" spans="1:9" ht="12.75">
      <c r="A35" s="26"/>
      <c r="B35" s="24" t="s">
        <v>35</v>
      </c>
      <c r="C35" s="6" t="s">
        <v>36</v>
      </c>
      <c r="D35" s="6">
        <v>100.252</v>
      </c>
      <c r="E35" s="8">
        <v>5212</v>
      </c>
      <c r="F35" s="8">
        <v>4866.23</v>
      </c>
      <c r="G35" s="5"/>
      <c r="H35" s="10">
        <f t="shared" si="0"/>
        <v>-345.77000000000044</v>
      </c>
      <c r="I35" s="11">
        <f t="shared" si="1"/>
        <v>-0.06634113584036846</v>
      </c>
    </row>
    <row r="36" spans="1:9" ht="12.75">
      <c r="A36" s="26"/>
      <c r="B36" s="24" t="s">
        <v>37</v>
      </c>
      <c r="C36" s="6" t="s">
        <v>38</v>
      </c>
      <c r="D36" s="6">
        <v>50.222</v>
      </c>
      <c r="E36" s="8">
        <v>1661.5</v>
      </c>
      <c r="F36" s="8">
        <v>1370.06</v>
      </c>
      <c r="G36" s="5"/>
      <c r="H36" s="10">
        <f t="shared" si="0"/>
        <v>-291.44000000000005</v>
      </c>
      <c r="I36" s="11">
        <f t="shared" si="1"/>
        <v>-0.17540776406861272</v>
      </c>
    </row>
    <row r="37" spans="1:9" ht="12.75">
      <c r="A37" s="26"/>
      <c r="B37" s="24" t="s">
        <v>39</v>
      </c>
      <c r="C37" s="6" t="s">
        <v>40</v>
      </c>
      <c r="D37" s="6">
        <v>100</v>
      </c>
      <c r="E37" s="8">
        <v>618</v>
      </c>
      <c r="F37" s="8">
        <v>68</v>
      </c>
      <c r="G37" s="5"/>
      <c r="H37" s="10">
        <f t="shared" si="0"/>
        <v>-550</v>
      </c>
      <c r="I37" s="11">
        <f t="shared" si="1"/>
        <v>-0.889967637540453</v>
      </c>
    </row>
    <row r="38" spans="1:9" ht="12.75">
      <c r="A38" s="26"/>
      <c r="B38" s="24" t="s">
        <v>41</v>
      </c>
      <c r="C38" s="6" t="s">
        <v>42</v>
      </c>
      <c r="D38" s="6">
        <v>25.669</v>
      </c>
      <c r="E38" s="8">
        <v>1573.25</v>
      </c>
      <c r="F38" s="8">
        <v>1798.88</v>
      </c>
      <c r="G38" s="5"/>
      <c r="H38" s="29">
        <f t="shared" si="0"/>
        <v>225.6300000000001</v>
      </c>
      <c r="I38" s="11">
        <f t="shared" si="1"/>
        <v>0.14341649451771818</v>
      </c>
    </row>
    <row r="39" spans="1:9" ht="15">
      <c r="A39" s="5"/>
      <c r="B39" s="5" t="s">
        <v>15</v>
      </c>
      <c r="C39" s="6"/>
      <c r="D39" s="13"/>
      <c r="E39" s="14">
        <v>263.25</v>
      </c>
      <c r="F39" s="15">
        <v>263.25</v>
      </c>
      <c r="G39" s="30"/>
      <c r="H39" s="27">
        <f t="shared" si="0"/>
        <v>0</v>
      </c>
      <c r="I39" s="11">
        <f t="shared" si="1"/>
        <v>0</v>
      </c>
    </row>
    <row r="40" spans="1:9" ht="13.5" thickBot="1">
      <c r="A40" s="17"/>
      <c r="B40" s="17"/>
      <c r="C40" s="18"/>
      <c r="D40" s="19" t="s">
        <v>16</v>
      </c>
      <c r="E40" s="20">
        <f>SUM(E34:E39)</f>
        <v>10000</v>
      </c>
      <c r="F40" s="21">
        <f>SUM(F34:F39)</f>
        <v>9305.919999999998</v>
      </c>
      <c r="G40" s="17"/>
      <c r="H40" s="22">
        <f>SUM(F40-10000)</f>
        <v>-694.0800000000017</v>
      </c>
      <c r="I40" s="23">
        <f>SUM(H40/10000)</f>
        <v>-0.06940800000000018</v>
      </c>
    </row>
    <row r="41" ht="13.5" thickBot="1"/>
    <row r="42" spans="1:9" ht="13.5" thickBot="1">
      <c r="A42" s="1" t="s">
        <v>43</v>
      </c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3"/>
      <c r="H42" s="2" t="s">
        <v>6</v>
      </c>
      <c r="I42" s="4" t="s">
        <v>7</v>
      </c>
    </row>
    <row r="43" spans="1:9" ht="12.75">
      <c r="A43" s="5"/>
      <c r="B43" s="5" t="s">
        <v>8</v>
      </c>
      <c r="C43" s="6" t="s">
        <v>9</v>
      </c>
      <c r="D43" s="7">
        <v>100.936</v>
      </c>
      <c r="E43" s="8">
        <v>3724</v>
      </c>
      <c r="F43" s="9">
        <v>3510.41</v>
      </c>
      <c r="G43" s="5"/>
      <c r="H43" s="10">
        <f>SUM(F43-E43)</f>
        <v>-213.59000000000015</v>
      </c>
      <c r="I43" s="11">
        <f>SUM(H43/E43)</f>
        <v>-0.05735499462943076</v>
      </c>
    </row>
    <row r="44" spans="1:9" ht="12.75">
      <c r="A44" s="5"/>
      <c r="B44" s="5" t="s">
        <v>44</v>
      </c>
      <c r="C44" s="6" t="s">
        <v>45</v>
      </c>
      <c r="D44" s="7">
        <v>38.43</v>
      </c>
      <c r="E44" s="8">
        <v>1723</v>
      </c>
      <c r="F44" s="9">
        <v>1793.91</v>
      </c>
      <c r="G44" s="5"/>
      <c r="H44" s="29">
        <f>SUM(F44-E44)</f>
        <v>70.91000000000008</v>
      </c>
      <c r="I44" s="11">
        <f>SUM(H44/E44)</f>
        <v>0.04115496227510161</v>
      </c>
    </row>
    <row r="45" spans="1:9" ht="15">
      <c r="A45" s="5"/>
      <c r="B45" s="5" t="s">
        <v>15</v>
      </c>
      <c r="C45" s="6"/>
      <c r="D45" s="12"/>
      <c r="E45" s="14">
        <v>4553</v>
      </c>
      <c r="F45" s="15">
        <v>4553</v>
      </c>
      <c r="G45" s="5"/>
      <c r="H45" s="27">
        <f>SUM(F45-E45)</f>
        <v>0</v>
      </c>
      <c r="I45" s="11">
        <f>SUM(H45/E45)</f>
        <v>0</v>
      </c>
    </row>
    <row r="46" spans="1:9" ht="13.5" thickBot="1">
      <c r="A46" s="17"/>
      <c r="B46" s="17"/>
      <c r="C46" s="18"/>
      <c r="D46" s="19" t="s">
        <v>16</v>
      </c>
      <c r="E46" s="20">
        <f>SUM(E43:E45)</f>
        <v>10000</v>
      </c>
      <c r="F46" s="21">
        <f>SUM(F43:F45)</f>
        <v>9857.32</v>
      </c>
      <c r="G46" s="17"/>
      <c r="H46" s="22">
        <f>SUM(F46-10000)</f>
        <v>-142.6800000000003</v>
      </c>
      <c r="I46" s="23">
        <f>SUM(H46/10000)</f>
        <v>-0.014268000000000029</v>
      </c>
    </row>
    <row r="47" spans="1:9" ht="13.5" thickBot="1">
      <c r="A47" s="31"/>
      <c r="B47" s="31"/>
      <c r="C47" s="32"/>
      <c r="D47" s="31"/>
      <c r="E47" s="31"/>
      <c r="F47" s="31"/>
      <c r="G47" s="31"/>
      <c r="H47" s="31"/>
      <c r="I47" s="31"/>
    </row>
    <row r="48" spans="1:9" ht="13.5" thickBot="1">
      <c r="A48" s="1" t="s">
        <v>46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3"/>
      <c r="H48" s="2" t="s">
        <v>6</v>
      </c>
      <c r="I48" s="4" t="s">
        <v>7</v>
      </c>
    </row>
    <row r="49" spans="1:9" ht="12.75">
      <c r="A49" s="5"/>
      <c r="B49" s="5" t="s">
        <v>37</v>
      </c>
      <c r="C49" s="6" t="s">
        <v>38</v>
      </c>
      <c r="D49" s="12">
        <v>3.017</v>
      </c>
      <c r="E49" s="8">
        <v>127.5</v>
      </c>
      <c r="F49" s="9">
        <v>82.3</v>
      </c>
      <c r="G49" s="5"/>
      <c r="H49" s="10">
        <f>SUM(F49-E49)</f>
        <v>-45.2</v>
      </c>
      <c r="I49" s="11">
        <f>SUM(H49/E49)</f>
        <v>-0.35450980392156867</v>
      </c>
    </row>
    <row r="50" spans="1:9" ht="12.75">
      <c r="A50" s="5"/>
      <c r="B50" s="5" t="s">
        <v>47</v>
      </c>
      <c r="C50" s="6" t="s">
        <v>48</v>
      </c>
      <c r="D50" s="12">
        <v>7</v>
      </c>
      <c r="E50" s="8">
        <v>416.18</v>
      </c>
      <c r="F50" s="9">
        <v>309.82</v>
      </c>
      <c r="G50" s="5"/>
      <c r="H50" s="10">
        <f>SUM(F50-E50)</f>
        <v>-106.36000000000001</v>
      </c>
      <c r="I50" s="11">
        <f>SUM(H50/E50)</f>
        <v>-0.2555624969964919</v>
      </c>
    </row>
    <row r="51" spans="1:9" ht="12.75">
      <c r="A51" s="5"/>
      <c r="B51" s="5" t="s">
        <v>49</v>
      </c>
      <c r="C51" s="6" t="s">
        <v>50</v>
      </c>
      <c r="D51" s="12">
        <v>4</v>
      </c>
      <c r="E51" s="8">
        <v>116.36</v>
      </c>
      <c r="F51" s="9">
        <v>63.36</v>
      </c>
      <c r="G51" s="5"/>
      <c r="H51" s="10">
        <f>SUM(F51-E51)</f>
        <v>-53</v>
      </c>
      <c r="I51" s="11">
        <f>SUM(H51/E51)</f>
        <v>-0.4554829838432451</v>
      </c>
    </row>
    <row r="52" spans="1:9" ht="15">
      <c r="A52" s="5"/>
      <c r="B52" s="5" t="s">
        <v>15</v>
      </c>
      <c r="C52" s="6"/>
      <c r="D52" s="13"/>
      <c r="E52" s="14">
        <v>9339.96</v>
      </c>
      <c r="F52" s="15">
        <v>9339.96</v>
      </c>
      <c r="G52" s="5"/>
      <c r="H52" s="27">
        <f>SUM(F52-E52)</f>
        <v>0</v>
      </c>
      <c r="I52" s="11">
        <f>SUM(H52/E52)</f>
        <v>0</v>
      </c>
    </row>
    <row r="53" spans="1:9" ht="13.5" thickBot="1">
      <c r="A53" s="17"/>
      <c r="B53" s="17"/>
      <c r="C53" s="18"/>
      <c r="D53" s="19" t="s">
        <v>16</v>
      </c>
      <c r="E53" s="20">
        <f>SUM(E49:E52)</f>
        <v>10000</v>
      </c>
      <c r="F53" s="21">
        <f>SUM(F49:F52)</f>
        <v>9795.439999999999</v>
      </c>
      <c r="G53" s="17"/>
      <c r="H53" s="22">
        <f>SUM(F53-10000)</f>
        <v>-204.5600000000013</v>
      </c>
      <c r="I53" s="23">
        <f>SUM(H53/10000)</f>
        <v>-0.02045600000000013</v>
      </c>
    </row>
    <row r="54" ht="13.5" thickBot="1"/>
    <row r="55" spans="1:9" ht="13.5" thickBot="1">
      <c r="A55" s="1" t="s">
        <v>51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5</v>
      </c>
      <c r="G55" s="3"/>
      <c r="H55" s="2" t="s">
        <v>6</v>
      </c>
      <c r="I55" s="4" t="s">
        <v>7</v>
      </c>
    </row>
    <row r="56" spans="1:9" ht="12.75">
      <c r="A56" s="5"/>
      <c r="B56" s="33" t="s">
        <v>52</v>
      </c>
      <c r="C56" s="34" t="s">
        <v>53</v>
      </c>
      <c r="D56" s="12">
        <v>8.94</v>
      </c>
      <c r="E56" s="9">
        <v>399.2</v>
      </c>
      <c r="F56" s="9">
        <v>419.64</v>
      </c>
      <c r="G56" s="5"/>
      <c r="H56" s="29">
        <f aca="true" t="shared" si="2" ref="H56:H65">SUM(F56-E56)</f>
        <v>20.439999999999998</v>
      </c>
      <c r="I56" s="11">
        <f aca="true" t="shared" si="3" ref="I56:I65">SUM(H56/E56)</f>
        <v>0.05120240480961923</v>
      </c>
    </row>
    <row r="57" spans="1:9" ht="12.75">
      <c r="A57" s="5"/>
      <c r="B57" s="33" t="s">
        <v>54</v>
      </c>
      <c r="C57" s="34" t="s">
        <v>55</v>
      </c>
      <c r="D57" s="12">
        <v>10.331</v>
      </c>
      <c r="E57" s="9">
        <v>350</v>
      </c>
      <c r="F57" s="9">
        <v>389.89</v>
      </c>
      <c r="G57" s="5"/>
      <c r="H57" s="29">
        <f t="shared" si="2"/>
        <v>39.889999999999986</v>
      </c>
      <c r="I57" s="11">
        <f t="shared" si="3"/>
        <v>0.11397142857142853</v>
      </c>
    </row>
    <row r="58" spans="1:9" ht="12.75">
      <c r="A58" s="5"/>
      <c r="B58" s="33" t="s">
        <v>8</v>
      </c>
      <c r="C58" s="34" t="s">
        <v>9</v>
      </c>
      <c r="D58" s="12">
        <v>20.188</v>
      </c>
      <c r="E58" s="9">
        <v>726.2</v>
      </c>
      <c r="F58" s="9">
        <v>702.14</v>
      </c>
      <c r="G58" s="5"/>
      <c r="H58" s="10">
        <f t="shared" si="2"/>
        <v>-24.06000000000006</v>
      </c>
      <c r="I58" s="11">
        <f t="shared" si="3"/>
        <v>-0.03313136876893426</v>
      </c>
    </row>
    <row r="59" spans="1:9" ht="12.75">
      <c r="A59" s="5"/>
      <c r="B59" s="33" t="s">
        <v>56</v>
      </c>
      <c r="C59" s="34" t="s">
        <v>57</v>
      </c>
      <c r="D59" s="12" t="s">
        <v>58</v>
      </c>
      <c r="E59" s="9">
        <v>1137.7</v>
      </c>
      <c r="F59" s="9">
        <v>600</v>
      </c>
      <c r="G59" s="5"/>
      <c r="H59" s="10">
        <f t="shared" si="2"/>
        <v>-537.7</v>
      </c>
      <c r="I59" s="11">
        <f t="shared" si="3"/>
        <v>-0.4726201986463919</v>
      </c>
    </row>
    <row r="60" spans="1:9" ht="12.75">
      <c r="A60" s="5"/>
      <c r="B60" s="33" t="s">
        <v>59</v>
      </c>
      <c r="C60" s="34" t="s">
        <v>60</v>
      </c>
      <c r="D60" s="12">
        <v>25</v>
      </c>
      <c r="E60" s="9">
        <v>1144.5</v>
      </c>
      <c r="F60" s="9">
        <v>825</v>
      </c>
      <c r="G60" s="5"/>
      <c r="H60" s="10">
        <f t="shared" si="2"/>
        <v>-319.5</v>
      </c>
      <c r="I60" s="11">
        <f t="shared" si="3"/>
        <v>-0.27916120576671033</v>
      </c>
    </row>
    <row r="61" spans="1:9" ht="12.75">
      <c r="A61" s="5"/>
      <c r="B61" s="33" t="s">
        <v>61</v>
      </c>
      <c r="C61" s="34" t="s">
        <v>62</v>
      </c>
      <c r="D61" s="12">
        <v>25.215</v>
      </c>
      <c r="E61" s="9">
        <v>1858</v>
      </c>
      <c r="F61" s="9">
        <v>1482.39</v>
      </c>
      <c r="G61" s="5"/>
      <c r="H61" s="10">
        <f t="shared" si="2"/>
        <v>-375.6099999999999</v>
      </c>
      <c r="I61" s="11">
        <f t="shared" si="3"/>
        <v>-0.20215823466092567</v>
      </c>
    </row>
    <row r="62" spans="1:9" ht="12.75">
      <c r="A62" s="5"/>
      <c r="B62" s="33" t="s">
        <v>63</v>
      </c>
      <c r="C62" s="34" t="s">
        <v>64</v>
      </c>
      <c r="D62" s="12">
        <v>25</v>
      </c>
      <c r="E62" s="9">
        <v>720.75</v>
      </c>
      <c r="F62" s="9">
        <v>250.25</v>
      </c>
      <c r="G62" s="5"/>
      <c r="H62" s="10">
        <f t="shared" si="2"/>
        <v>-470.5</v>
      </c>
      <c r="I62" s="11">
        <f t="shared" si="3"/>
        <v>-0.6527922303156434</v>
      </c>
    </row>
    <row r="63" spans="1:9" ht="12.75">
      <c r="A63" s="5"/>
      <c r="B63" s="33" t="s">
        <v>65</v>
      </c>
      <c r="C63" s="34" t="s">
        <v>66</v>
      </c>
      <c r="D63" s="12">
        <v>25.343</v>
      </c>
      <c r="E63" s="9">
        <v>674.5</v>
      </c>
      <c r="F63" s="9">
        <v>468.85</v>
      </c>
      <c r="G63" s="5"/>
      <c r="H63" s="10">
        <f t="shared" si="2"/>
        <v>-205.64999999999998</v>
      </c>
      <c r="I63" s="11">
        <f t="shared" si="3"/>
        <v>-0.30489251297257225</v>
      </c>
    </row>
    <row r="64" spans="1:9" ht="12.75">
      <c r="A64" s="5"/>
      <c r="B64" s="33" t="s">
        <v>67</v>
      </c>
      <c r="C64" s="34" t="s">
        <v>68</v>
      </c>
      <c r="D64" s="12">
        <v>25</v>
      </c>
      <c r="E64" s="9">
        <v>1695</v>
      </c>
      <c r="F64" s="9">
        <v>1442</v>
      </c>
      <c r="G64" s="5"/>
      <c r="H64" s="10">
        <f t="shared" si="2"/>
        <v>-253</v>
      </c>
      <c r="I64" s="11">
        <f t="shared" si="3"/>
        <v>-0.14926253687315635</v>
      </c>
    </row>
    <row r="65" spans="1:9" ht="15">
      <c r="A65" s="5"/>
      <c r="B65" s="5" t="s">
        <v>15</v>
      </c>
      <c r="C65" s="6"/>
      <c r="D65" s="13"/>
      <c r="E65" s="14">
        <v>1294.15</v>
      </c>
      <c r="F65" s="15">
        <v>1295.95</v>
      </c>
      <c r="G65" s="5"/>
      <c r="H65" s="16">
        <f t="shared" si="2"/>
        <v>1.7999999999999545</v>
      </c>
      <c r="I65" s="11">
        <f t="shared" si="3"/>
        <v>0.0013908743190510795</v>
      </c>
    </row>
    <row r="66" spans="1:9" ht="13.5" thickBot="1">
      <c r="A66" s="17"/>
      <c r="B66" s="17"/>
      <c r="C66" s="18"/>
      <c r="D66" s="19" t="s">
        <v>16</v>
      </c>
      <c r="E66" s="20">
        <f>SUM(E56:E65)</f>
        <v>10000</v>
      </c>
      <c r="F66" s="21">
        <f>SUM(F56:F65)</f>
        <v>7876.110000000001</v>
      </c>
      <c r="G66" s="17"/>
      <c r="H66" s="22">
        <f>SUM(F66-10000)</f>
        <v>-2123.8899999999994</v>
      </c>
      <c r="I66" s="23">
        <f>SUM(H66/10000)</f>
        <v>-0.21238899999999994</v>
      </c>
    </row>
    <row r="67" ht="13.5" thickBot="1"/>
    <row r="68" spans="1:9" ht="13.5" thickBot="1">
      <c r="A68" s="1" t="s">
        <v>69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3"/>
      <c r="H68" s="2" t="s">
        <v>6</v>
      </c>
      <c r="I68" s="4" t="s">
        <v>7</v>
      </c>
    </row>
    <row r="69" spans="1:9" ht="12.75">
      <c r="A69" s="5"/>
      <c r="B69" s="5" t="s">
        <v>70</v>
      </c>
      <c r="C69" s="6" t="s">
        <v>71</v>
      </c>
      <c r="D69" s="12" t="s">
        <v>72</v>
      </c>
      <c r="E69" s="8">
        <v>5102</v>
      </c>
      <c r="F69" s="9">
        <v>5816.67</v>
      </c>
      <c r="G69" s="5"/>
      <c r="H69" s="29">
        <f aca="true" t="shared" si="4" ref="H69:H74">SUM(F69-E69)</f>
        <v>714.6700000000001</v>
      </c>
      <c r="I69" s="11">
        <f aca="true" t="shared" si="5" ref="I69:I75">SUM(H69/E69)</f>
        <v>0.1400764406115249</v>
      </c>
    </row>
    <row r="70" spans="1:9" ht="12.75">
      <c r="A70" s="5"/>
      <c r="B70" s="5" t="s">
        <v>73</v>
      </c>
      <c r="C70" s="6" t="s">
        <v>48</v>
      </c>
      <c r="D70" s="12">
        <v>25</v>
      </c>
      <c r="E70" s="8">
        <v>1630.25</v>
      </c>
      <c r="F70" s="9">
        <v>1106.5</v>
      </c>
      <c r="G70" s="5"/>
      <c r="H70" s="10">
        <f t="shared" si="4"/>
        <v>-523.75</v>
      </c>
      <c r="I70" s="11">
        <f t="shared" si="5"/>
        <v>-0.3212697439043092</v>
      </c>
    </row>
    <row r="71" spans="1:9" ht="12.75">
      <c r="A71" s="5"/>
      <c r="B71" s="5" t="s">
        <v>74</v>
      </c>
      <c r="C71" s="6" t="s">
        <v>75</v>
      </c>
      <c r="D71" s="12">
        <v>5</v>
      </c>
      <c r="E71" s="8">
        <v>225</v>
      </c>
      <c r="F71" s="9">
        <v>85.25</v>
      </c>
      <c r="G71" s="5"/>
      <c r="H71" s="10">
        <f t="shared" si="4"/>
        <v>-139.75</v>
      </c>
      <c r="I71" s="11">
        <f t="shared" si="5"/>
        <v>-0.6211111111111111</v>
      </c>
    </row>
    <row r="72" spans="1:9" ht="12.75">
      <c r="A72" s="5"/>
      <c r="B72" s="5" t="s">
        <v>33</v>
      </c>
      <c r="C72" s="6" t="s">
        <v>34</v>
      </c>
      <c r="D72" s="12">
        <v>50</v>
      </c>
      <c r="E72" s="8">
        <v>724.5</v>
      </c>
      <c r="F72" s="9">
        <v>939.5</v>
      </c>
      <c r="G72" s="5"/>
      <c r="H72" s="29">
        <f t="shared" si="4"/>
        <v>215</v>
      </c>
      <c r="I72" s="11">
        <f t="shared" si="5"/>
        <v>0.29675638371290547</v>
      </c>
    </row>
    <row r="73" spans="1:9" ht="12.75">
      <c r="A73" s="5"/>
      <c r="B73" s="5" t="s">
        <v>76</v>
      </c>
      <c r="C73" s="6" t="s">
        <v>77</v>
      </c>
      <c r="D73" s="12">
        <v>30.339</v>
      </c>
      <c r="E73" s="8">
        <v>688.2</v>
      </c>
      <c r="F73" s="9">
        <v>582.81</v>
      </c>
      <c r="G73" s="5"/>
      <c r="H73" s="10">
        <f t="shared" si="4"/>
        <v>-105.3900000000001</v>
      </c>
      <c r="I73" s="11">
        <f t="shared" si="5"/>
        <v>-0.15313862249346133</v>
      </c>
    </row>
    <row r="74" spans="1:9" ht="15">
      <c r="A74" s="5"/>
      <c r="B74" s="5" t="s">
        <v>15</v>
      </c>
      <c r="C74" s="6"/>
      <c r="D74" s="13"/>
      <c r="E74" s="14">
        <v>1630.05</v>
      </c>
      <c r="F74" s="15">
        <v>1388.3</v>
      </c>
      <c r="G74" s="5"/>
      <c r="H74" s="27">
        <f t="shared" si="4"/>
        <v>-241.75</v>
      </c>
      <c r="I74" s="11">
        <f t="shared" si="5"/>
        <v>-0.148308334100181</v>
      </c>
    </row>
    <row r="75" spans="1:9" ht="13.5" thickBot="1">
      <c r="A75" s="17"/>
      <c r="B75" s="17"/>
      <c r="C75" s="18"/>
      <c r="D75" s="19" t="s">
        <v>16</v>
      </c>
      <c r="E75" s="20">
        <f>SUM(E69:E74)</f>
        <v>10000</v>
      </c>
      <c r="F75" s="21">
        <f>SUM(F69:F74)</f>
        <v>9919.029999999999</v>
      </c>
      <c r="G75" s="17"/>
      <c r="H75" s="22">
        <f>SUM(H69:H74)</f>
        <v>-80.97000000000003</v>
      </c>
      <c r="I75" s="35">
        <f t="shared" si="5"/>
        <v>-0.008097000000000004</v>
      </c>
    </row>
    <row r="77" ht="13.5" thickBot="1"/>
    <row r="78" spans="1:9" ht="13.5" thickBot="1">
      <c r="A78" s="1" t="s">
        <v>78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3"/>
      <c r="H78" s="2" t="s">
        <v>6</v>
      </c>
      <c r="I78" s="4" t="s">
        <v>7</v>
      </c>
    </row>
    <row r="79" spans="1:9" ht="12.75">
      <c r="A79" s="5"/>
      <c r="B79" s="33" t="s">
        <v>79</v>
      </c>
      <c r="C79" s="34" t="s">
        <v>48</v>
      </c>
      <c r="D79" s="12">
        <v>20</v>
      </c>
      <c r="E79" s="9">
        <v>1012.6</v>
      </c>
      <c r="F79" s="9">
        <v>885.2</v>
      </c>
      <c r="G79" s="5"/>
      <c r="H79" s="10">
        <f aca="true" t="shared" si="6" ref="H79:H84">SUM(F79-E79)</f>
        <v>-127.39999999999998</v>
      </c>
      <c r="I79" s="11">
        <f aca="true" t="shared" si="7" ref="I79:I84">SUM(H79/E79)</f>
        <v>-0.12581473434722493</v>
      </c>
    </row>
    <row r="80" spans="1:9" ht="12.75">
      <c r="A80" s="5"/>
      <c r="B80" s="33" t="s">
        <v>80</v>
      </c>
      <c r="C80" s="34" t="s">
        <v>81</v>
      </c>
      <c r="D80" s="12">
        <v>20.924</v>
      </c>
      <c r="E80" s="9">
        <v>1116</v>
      </c>
      <c r="F80" s="9">
        <v>876.3</v>
      </c>
      <c r="G80" s="5"/>
      <c r="H80" s="10">
        <f t="shared" si="6"/>
        <v>-239.70000000000005</v>
      </c>
      <c r="I80" s="11">
        <f t="shared" si="7"/>
        <v>-0.2147849462365592</v>
      </c>
    </row>
    <row r="81" spans="1:9" ht="12.75">
      <c r="A81" s="5"/>
      <c r="B81" s="33" t="s">
        <v>26</v>
      </c>
      <c r="C81" s="34" t="s">
        <v>27</v>
      </c>
      <c r="D81" s="12">
        <v>10.308</v>
      </c>
      <c r="E81" s="9">
        <v>1128.5</v>
      </c>
      <c r="F81" s="9">
        <v>1338.49</v>
      </c>
      <c r="G81" s="5"/>
      <c r="H81" s="29">
        <f t="shared" si="6"/>
        <v>209.99</v>
      </c>
      <c r="I81" s="11">
        <f t="shared" si="7"/>
        <v>0.1860788657509969</v>
      </c>
    </row>
    <row r="82" spans="1:9" ht="12.75">
      <c r="A82" s="5"/>
      <c r="B82" s="33" t="s">
        <v>82</v>
      </c>
      <c r="C82" s="34" t="s">
        <v>83</v>
      </c>
      <c r="D82" s="12">
        <v>20</v>
      </c>
      <c r="E82" s="9">
        <v>854.4</v>
      </c>
      <c r="F82" s="9">
        <v>777.6</v>
      </c>
      <c r="G82" s="5"/>
      <c r="H82" s="10">
        <f t="shared" si="6"/>
        <v>-76.79999999999995</v>
      </c>
      <c r="I82" s="11">
        <f t="shared" si="7"/>
        <v>-0.08988764044943816</v>
      </c>
    </row>
    <row r="83" spans="1:9" ht="12.75">
      <c r="A83" s="5"/>
      <c r="B83" s="33" t="s">
        <v>84</v>
      </c>
      <c r="C83" s="34" t="s">
        <v>85</v>
      </c>
      <c r="D83" s="12">
        <v>20.199</v>
      </c>
      <c r="E83" s="9">
        <v>963</v>
      </c>
      <c r="F83" s="9">
        <v>1054.39</v>
      </c>
      <c r="G83" s="5"/>
      <c r="H83" s="29">
        <f t="shared" si="6"/>
        <v>91.3900000000001</v>
      </c>
      <c r="I83" s="11">
        <f t="shared" si="7"/>
        <v>0.09490134994807903</v>
      </c>
    </row>
    <row r="84" spans="1:9" ht="15">
      <c r="A84" s="5"/>
      <c r="B84" s="33" t="s">
        <v>15</v>
      </c>
      <c r="C84" s="34"/>
      <c r="D84" s="13"/>
      <c r="E84" s="14">
        <v>4925.5</v>
      </c>
      <c r="F84" s="15">
        <v>4895.7</v>
      </c>
      <c r="G84" s="5"/>
      <c r="H84" s="27">
        <f t="shared" si="6"/>
        <v>-29.800000000000182</v>
      </c>
      <c r="I84" s="11">
        <f t="shared" si="7"/>
        <v>-0.006050147193178395</v>
      </c>
    </row>
    <row r="85" spans="1:9" ht="13.5" thickBot="1">
      <c r="A85" s="17"/>
      <c r="B85" s="17"/>
      <c r="C85" s="18"/>
      <c r="D85" s="19" t="s">
        <v>16</v>
      </c>
      <c r="E85" s="20">
        <f>SUM(E79:E84)</f>
        <v>10000</v>
      </c>
      <c r="F85" s="21">
        <f>SUM(F79:F84)</f>
        <v>9827.68</v>
      </c>
      <c r="G85" s="17"/>
      <c r="H85" s="22">
        <f>SUM(H79:H84)</f>
        <v>-172.32000000000005</v>
      </c>
      <c r="I85" s="23">
        <f>SUM(H85/10000)</f>
        <v>-0.017232000000000004</v>
      </c>
    </row>
    <row r="87" ht="13.5" thickBot="1"/>
    <row r="88" spans="1:9" ht="13.5" thickBot="1">
      <c r="A88" s="1" t="s">
        <v>86</v>
      </c>
      <c r="B88" s="2" t="s">
        <v>1</v>
      </c>
      <c r="C88" s="2" t="s">
        <v>2</v>
      </c>
      <c r="D88" s="2" t="s">
        <v>3</v>
      </c>
      <c r="E88" s="2" t="s">
        <v>4</v>
      </c>
      <c r="F88" s="2" t="s">
        <v>5</v>
      </c>
      <c r="G88" s="3"/>
      <c r="H88" s="2" t="s">
        <v>6</v>
      </c>
      <c r="I88" s="4" t="s">
        <v>7</v>
      </c>
    </row>
    <row r="89" spans="1:9" ht="12.75">
      <c r="A89" s="5"/>
      <c r="B89" s="5" t="s">
        <v>87</v>
      </c>
      <c r="C89" s="6" t="s">
        <v>48</v>
      </c>
      <c r="D89" s="12">
        <v>25</v>
      </c>
      <c r="E89" s="8">
        <v>1636.25</v>
      </c>
      <c r="F89" s="9">
        <v>1106.5</v>
      </c>
      <c r="G89" s="5"/>
      <c r="H89" s="10">
        <f aca="true" t="shared" si="8" ref="H89:H95">SUM(F89-E89)</f>
        <v>-529.75</v>
      </c>
      <c r="I89" s="11">
        <f aca="true" t="shared" si="9" ref="I89:I95">SUM(H89/E89)</f>
        <v>-0.32375859434682963</v>
      </c>
    </row>
    <row r="90" spans="1:9" ht="12.75">
      <c r="A90" s="5"/>
      <c r="B90" s="5" t="s">
        <v>88</v>
      </c>
      <c r="C90" s="6" t="s">
        <v>89</v>
      </c>
      <c r="D90" s="12">
        <v>25.147</v>
      </c>
      <c r="E90" s="8">
        <v>1289.75</v>
      </c>
      <c r="F90" s="9">
        <v>663.88</v>
      </c>
      <c r="G90" s="5"/>
      <c r="H90" s="10">
        <f t="shared" si="8"/>
        <v>-625.87</v>
      </c>
      <c r="I90" s="11">
        <f t="shared" si="9"/>
        <v>-0.48526458616010854</v>
      </c>
    </row>
    <row r="91" spans="1:9" ht="12.75">
      <c r="A91" s="5"/>
      <c r="B91" s="5" t="s">
        <v>90</v>
      </c>
      <c r="C91" s="6" t="s">
        <v>91</v>
      </c>
      <c r="D91" s="12">
        <v>25.075</v>
      </c>
      <c r="E91" s="8">
        <v>1420.75</v>
      </c>
      <c r="F91" s="9">
        <v>445.08</v>
      </c>
      <c r="G91" s="5"/>
      <c r="H91" s="10">
        <f t="shared" si="8"/>
        <v>-975.6700000000001</v>
      </c>
      <c r="I91" s="11">
        <f t="shared" si="9"/>
        <v>-0.6867288404011966</v>
      </c>
    </row>
    <row r="92" spans="1:9" ht="12.75">
      <c r="A92" s="5"/>
      <c r="B92" s="5" t="s">
        <v>92</v>
      </c>
      <c r="C92" s="6" t="s">
        <v>93</v>
      </c>
      <c r="D92" s="12">
        <v>20.901</v>
      </c>
      <c r="E92" s="8">
        <v>220.4</v>
      </c>
      <c r="F92" s="9">
        <v>321.24</v>
      </c>
      <c r="G92" s="5"/>
      <c r="H92" s="29">
        <f t="shared" si="8"/>
        <v>100.84</v>
      </c>
      <c r="I92" s="11">
        <f t="shared" si="9"/>
        <v>0.4575317604355717</v>
      </c>
    </row>
    <row r="93" spans="1:9" ht="12.75">
      <c r="A93" s="5"/>
      <c r="B93" s="5" t="s">
        <v>94</v>
      </c>
      <c r="C93" s="6" t="s">
        <v>95</v>
      </c>
      <c r="D93" s="12">
        <v>5.122</v>
      </c>
      <c r="E93" s="8">
        <v>374.5</v>
      </c>
      <c r="F93" s="9">
        <v>432.96</v>
      </c>
      <c r="G93" s="5"/>
      <c r="H93" s="29">
        <f t="shared" si="8"/>
        <v>58.45999999999998</v>
      </c>
      <c r="I93" s="11">
        <f t="shared" si="9"/>
        <v>0.15610146862483307</v>
      </c>
    </row>
    <row r="94" spans="1:9" ht="12.75">
      <c r="A94" s="5"/>
      <c r="B94" s="5" t="s">
        <v>96</v>
      </c>
      <c r="C94" s="6" t="s">
        <v>97</v>
      </c>
      <c r="D94" s="12">
        <v>10</v>
      </c>
      <c r="E94" s="8">
        <v>234</v>
      </c>
      <c r="F94" s="9">
        <v>289</v>
      </c>
      <c r="G94" s="5"/>
      <c r="H94" s="29">
        <f t="shared" si="8"/>
        <v>55</v>
      </c>
      <c r="I94" s="11">
        <f t="shared" si="9"/>
        <v>0.23504273504273504</v>
      </c>
    </row>
    <row r="95" spans="1:9" ht="15">
      <c r="A95" s="5"/>
      <c r="B95" s="5" t="s">
        <v>15</v>
      </c>
      <c r="C95" s="6"/>
      <c r="D95" s="12"/>
      <c r="E95" s="14">
        <v>4824.35</v>
      </c>
      <c r="F95" s="15">
        <v>4832.45</v>
      </c>
      <c r="G95" s="5"/>
      <c r="H95" s="16">
        <f t="shared" si="8"/>
        <v>8.099999999999454</v>
      </c>
      <c r="I95" s="11">
        <f t="shared" si="9"/>
        <v>0.0016789826608764814</v>
      </c>
    </row>
    <row r="96" spans="1:9" ht="13.5" thickBot="1">
      <c r="A96" s="17"/>
      <c r="B96" s="17"/>
      <c r="C96" s="18"/>
      <c r="D96" s="19" t="s">
        <v>16</v>
      </c>
      <c r="E96" s="20">
        <f>SUM(E89:E95)</f>
        <v>10000</v>
      </c>
      <c r="F96" s="21">
        <f>SUM(F89:F95)</f>
        <v>8091.11</v>
      </c>
      <c r="G96" s="17"/>
      <c r="H96" s="22">
        <f>SUM(F96-10000)</f>
        <v>-1908.8900000000003</v>
      </c>
      <c r="I96" s="23">
        <f>SUM(H96/10000)</f>
        <v>-0.19088900000000003</v>
      </c>
    </row>
    <row r="97" ht="13.5" thickBot="1"/>
    <row r="98" spans="1:9" ht="13.5" thickBot="1">
      <c r="A98" s="1" t="s">
        <v>98</v>
      </c>
      <c r="B98" s="2" t="s">
        <v>1</v>
      </c>
      <c r="C98" s="2" t="s">
        <v>2</v>
      </c>
      <c r="D98" s="2" t="s">
        <v>3</v>
      </c>
      <c r="E98" s="2" t="s">
        <v>4</v>
      </c>
      <c r="F98" s="2" t="s">
        <v>5</v>
      </c>
      <c r="G98" s="3"/>
      <c r="H98" s="2" t="s">
        <v>6</v>
      </c>
      <c r="I98" s="4" t="s">
        <v>7</v>
      </c>
    </row>
    <row r="99" spans="1:9" ht="12.75">
      <c r="A99" s="5"/>
      <c r="B99" s="5" t="s">
        <v>99</v>
      </c>
      <c r="C99" s="6" t="s">
        <v>66</v>
      </c>
      <c r="D99" s="12">
        <v>5.11</v>
      </c>
      <c r="E99" s="8">
        <v>151.95</v>
      </c>
      <c r="F99" s="9">
        <v>94.535</v>
      </c>
      <c r="G99" s="5"/>
      <c r="H99" s="10">
        <f aca="true" t="shared" si="10" ref="H99:H104">SUM(F99-E99)</f>
        <v>-57.41499999999999</v>
      </c>
      <c r="I99" s="11">
        <f aca="true" t="shared" si="11" ref="I99:I104">SUM(H99/E99)</f>
        <v>-0.377854557420204</v>
      </c>
    </row>
    <row r="100" spans="1:9" ht="12.75">
      <c r="A100" s="5"/>
      <c r="B100" s="5" t="s">
        <v>70</v>
      </c>
      <c r="C100" s="6" t="s">
        <v>100</v>
      </c>
      <c r="D100" s="12">
        <v>71.035</v>
      </c>
      <c r="E100" s="8">
        <v>4111.05</v>
      </c>
      <c r="F100" s="9">
        <v>4050.42</v>
      </c>
      <c r="G100" s="5"/>
      <c r="H100" s="10">
        <f t="shared" si="10"/>
        <v>-60.63000000000011</v>
      </c>
      <c r="I100" s="11">
        <f t="shared" si="11"/>
        <v>-0.014748057065713164</v>
      </c>
    </row>
    <row r="101" spans="1:9" ht="12.75">
      <c r="A101" s="5"/>
      <c r="B101" s="5" t="s">
        <v>101</v>
      </c>
      <c r="C101" s="6" t="s">
        <v>102</v>
      </c>
      <c r="D101" s="12">
        <v>20.623</v>
      </c>
      <c r="E101" s="8">
        <v>833.2</v>
      </c>
      <c r="F101" s="9">
        <v>717.68</v>
      </c>
      <c r="G101" s="5"/>
      <c r="H101" s="10">
        <f t="shared" si="10"/>
        <v>-115.5200000000001</v>
      </c>
      <c r="I101" s="11">
        <f t="shared" si="11"/>
        <v>-0.1386461833893424</v>
      </c>
    </row>
    <row r="102" spans="1:9" ht="12.75">
      <c r="A102" s="5"/>
      <c r="B102" s="5" t="s">
        <v>76</v>
      </c>
      <c r="C102" s="6" t="s">
        <v>77</v>
      </c>
      <c r="D102" s="12">
        <v>50.565</v>
      </c>
      <c r="E102" s="8">
        <v>1139</v>
      </c>
      <c r="F102" s="9">
        <v>971.35</v>
      </c>
      <c r="G102" s="5"/>
      <c r="H102" s="10">
        <f t="shared" si="10"/>
        <v>-167.64999999999998</v>
      </c>
      <c r="I102" s="11">
        <f t="shared" si="11"/>
        <v>-0.14719051799824406</v>
      </c>
    </row>
    <row r="103" spans="1:9" ht="12.75">
      <c r="A103" s="5"/>
      <c r="B103" s="5" t="s">
        <v>67</v>
      </c>
      <c r="C103" s="6" t="s">
        <v>68</v>
      </c>
      <c r="D103" s="12">
        <v>50</v>
      </c>
      <c r="E103" s="8">
        <v>3489.5</v>
      </c>
      <c r="F103" s="9">
        <v>2884</v>
      </c>
      <c r="G103" s="5"/>
      <c r="H103" s="10">
        <f t="shared" si="10"/>
        <v>-605.5</v>
      </c>
      <c r="I103" s="11">
        <f t="shared" si="11"/>
        <v>-0.17352056168505517</v>
      </c>
    </row>
    <row r="104" spans="1:9" ht="15">
      <c r="A104" s="5"/>
      <c r="B104" s="5" t="s">
        <v>15</v>
      </c>
      <c r="C104" s="6"/>
      <c r="D104" s="13"/>
      <c r="E104" s="14">
        <v>275.3</v>
      </c>
      <c r="F104" s="15">
        <v>275.3</v>
      </c>
      <c r="G104" s="5"/>
      <c r="H104" s="27">
        <f t="shared" si="10"/>
        <v>0</v>
      </c>
      <c r="I104" s="11">
        <f t="shared" si="11"/>
        <v>0</v>
      </c>
    </row>
    <row r="105" spans="1:9" ht="13.5" thickBot="1">
      <c r="A105" s="17"/>
      <c r="B105" s="17"/>
      <c r="C105" s="18"/>
      <c r="D105" s="19" t="s">
        <v>16</v>
      </c>
      <c r="E105" s="20">
        <f>SUM(E99:E104)</f>
        <v>10000</v>
      </c>
      <c r="F105" s="21">
        <f>SUM(F99:F104)</f>
        <v>8993.285</v>
      </c>
      <c r="G105" s="17"/>
      <c r="H105" s="22">
        <f>SUM(F105-10000)</f>
        <v>-1006.7150000000001</v>
      </c>
      <c r="I105" s="23">
        <f>SUM(H105/10000)</f>
        <v>-0.10067150000000001</v>
      </c>
    </row>
    <row r="106" ht="13.5" thickBot="1"/>
    <row r="107" spans="1:9" ht="13.5" thickBot="1">
      <c r="A107" s="1" t="s">
        <v>103</v>
      </c>
      <c r="B107" s="2" t="s">
        <v>1</v>
      </c>
      <c r="C107" s="2" t="s">
        <v>2</v>
      </c>
      <c r="D107" s="2" t="s">
        <v>3</v>
      </c>
      <c r="E107" s="2" t="s">
        <v>4</v>
      </c>
      <c r="F107" s="2" t="s">
        <v>5</v>
      </c>
      <c r="G107" s="3"/>
      <c r="H107" s="2" t="s">
        <v>6</v>
      </c>
      <c r="I107" s="4" t="s">
        <v>7</v>
      </c>
    </row>
    <row r="108" spans="1:9" ht="12.75">
      <c r="A108" s="5"/>
      <c r="B108" s="24" t="s">
        <v>88</v>
      </c>
      <c r="C108" s="6" t="s">
        <v>89</v>
      </c>
      <c r="D108" s="6">
        <v>50.194</v>
      </c>
      <c r="E108" s="8">
        <v>2410.5</v>
      </c>
      <c r="F108" s="9">
        <v>1325.12</v>
      </c>
      <c r="G108" s="5"/>
      <c r="H108" s="10">
        <f>SUM(F108-E108)</f>
        <v>-1085.38</v>
      </c>
      <c r="I108" s="11">
        <f>SUM(H108/E108)</f>
        <v>-0.4502717278572911</v>
      </c>
    </row>
    <row r="109" spans="1:9" ht="12.75">
      <c r="A109" s="5"/>
      <c r="B109" s="24" t="s">
        <v>70</v>
      </c>
      <c r="C109" s="6" t="s">
        <v>100</v>
      </c>
      <c r="D109" s="6">
        <v>50.683</v>
      </c>
      <c r="E109" s="8">
        <v>2819</v>
      </c>
      <c r="F109" s="8">
        <v>2889.94</v>
      </c>
      <c r="G109" s="9"/>
      <c r="H109" s="29">
        <f>SUM(F109-E109)</f>
        <v>70.94000000000005</v>
      </c>
      <c r="I109" s="11">
        <f>SUM(H109/E109)</f>
        <v>0.025164952110677565</v>
      </c>
    </row>
    <row r="110" spans="1:9" ht="12.75">
      <c r="A110" s="5"/>
      <c r="B110" s="24" t="s">
        <v>8</v>
      </c>
      <c r="C110" s="6" t="s">
        <v>9</v>
      </c>
      <c r="D110" s="6">
        <v>50.317</v>
      </c>
      <c r="E110" s="8">
        <v>1811</v>
      </c>
      <c r="F110" s="8">
        <v>1750.03</v>
      </c>
      <c r="G110" s="9"/>
      <c r="H110" s="10">
        <f>SUM(F110-E110)</f>
        <v>-60.97000000000003</v>
      </c>
      <c r="I110" s="11">
        <f>SUM(H110/E110)</f>
        <v>-0.03366648260629488</v>
      </c>
    </row>
    <row r="111" spans="1:9" ht="15">
      <c r="A111" s="5"/>
      <c r="B111" s="5" t="s">
        <v>15</v>
      </c>
      <c r="C111" s="6"/>
      <c r="D111" s="13"/>
      <c r="E111" s="14">
        <v>2959.5</v>
      </c>
      <c r="F111" s="15">
        <v>2959.5</v>
      </c>
      <c r="G111" s="30"/>
      <c r="H111" s="27">
        <f>SUM(F111-E111)</f>
        <v>0</v>
      </c>
      <c r="I111" s="11">
        <f>SUM(H111/E111)</f>
        <v>0</v>
      </c>
    </row>
    <row r="112" spans="1:9" ht="13.5" thickBot="1">
      <c r="A112" s="17"/>
      <c r="B112" s="17"/>
      <c r="C112" s="18"/>
      <c r="D112" s="19" t="s">
        <v>16</v>
      </c>
      <c r="E112" s="20">
        <f>SUM(E108:E111)</f>
        <v>10000</v>
      </c>
      <c r="F112" s="21">
        <f>SUM(F108:F111)</f>
        <v>8924.59</v>
      </c>
      <c r="G112" s="17"/>
      <c r="H112" s="22">
        <f>SUM(F112-10000)</f>
        <v>-1075.4099999999999</v>
      </c>
      <c r="I112" s="23">
        <f>SUM(H112/10000)</f>
        <v>-0.10754099999999998</v>
      </c>
    </row>
    <row r="113" ht="13.5" thickBot="1"/>
    <row r="114" spans="1:9" ht="13.5" thickBot="1">
      <c r="A114" s="1" t="s">
        <v>104</v>
      </c>
      <c r="B114" s="2" t="s">
        <v>1</v>
      </c>
      <c r="C114" s="2" t="s">
        <v>2</v>
      </c>
      <c r="D114" s="2" t="s">
        <v>3</v>
      </c>
      <c r="E114" s="2" t="s">
        <v>4</v>
      </c>
      <c r="F114" s="2" t="s">
        <v>5</v>
      </c>
      <c r="G114" s="3"/>
      <c r="H114" s="2" t="s">
        <v>6</v>
      </c>
      <c r="I114" s="4" t="s">
        <v>7</v>
      </c>
    </row>
    <row r="115" spans="1:9" ht="12.75">
      <c r="A115" s="5"/>
      <c r="B115" s="5" t="s">
        <v>15</v>
      </c>
      <c r="C115" s="6"/>
      <c r="D115" s="13"/>
      <c r="E115" s="8">
        <v>10000</v>
      </c>
      <c r="F115" s="9">
        <v>10000</v>
      </c>
      <c r="G115" s="5"/>
      <c r="H115" s="10">
        <f>SUM(F115-E115)</f>
        <v>0</v>
      </c>
      <c r="I115" s="11">
        <f>SUM(H115/E115)</f>
        <v>0</v>
      </c>
    </row>
    <row r="116" spans="1:9" ht="13.5" thickBot="1">
      <c r="A116" s="17"/>
      <c r="B116" s="17"/>
      <c r="C116" s="18"/>
      <c r="D116" s="19" t="s">
        <v>16</v>
      </c>
      <c r="E116" s="20">
        <f>SUM(E115)</f>
        <v>10000</v>
      </c>
      <c r="F116" s="21">
        <f>SUM(F115)</f>
        <v>10000</v>
      </c>
      <c r="G116" s="17"/>
      <c r="H116" s="28">
        <f>SUM(F116-10000)</f>
        <v>0</v>
      </c>
      <c r="I116" s="23">
        <f>SUM(H116/10000)</f>
        <v>0</v>
      </c>
    </row>
    <row r="117" ht="13.5" thickBot="1"/>
    <row r="118" spans="1:9" ht="13.5" thickBot="1">
      <c r="A118" s="1" t="s">
        <v>105</v>
      </c>
      <c r="B118" s="2" t="s">
        <v>1</v>
      </c>
      <c r="C118" s="2" t="s">
        <v>2</v>
      </c>
      <c r="D118" s="2" t="s">
        <v>3</v>
      </c>
      <c r="E118" s="2" t="s">
        <v>4</v>
      </c>
      <c r="F118" s="2" t="s">
        <v>5</v>
      </c>
      <c r="G118" s="3"/>
      <c r="H118" s="2" t="s">
        <v>6</v>
      </c>
      <c r="I118" s="4" t="s">
        <v>7</v>
      </c>
    </row>
    <row r="119" spans="1:9" ht="12.75">
      <c r="A119" s="5"/>
      <c r="B119" s="5" t="s">
        <v>33</v>
      </c>
      <c r="C119" s="6" t="s">
        <v>34</v>
      </c>
      <c r="D119" s="12">
        <v>83</v>
      </c>
      <c r="E119" s="8">
        <v>1011.2</v>
      </c>
      <c r="F119" s="9">
        <v>1559.57</v>
      </c>
      <c r="G119" s="5"/>
      <c r="H119" s="29">
        <f>SUM(F119-E119)</f>
        <v>548.3699999999999</v>
      </c>
      <c r="I119" s="11">
        <f>SUM(H119/E119)</f>
        <v>0.5422962816455695</v>
      </c>
    </row>
    <row r="120" spans="1:9" ht="12.75">
      <c r="A120" s="5"/>
      <c r="B120" s="5" t="s">
        <v>106</v>
      </c>
      <c r="C120" s="6" t="s">
        <v>31</v>
      </c>
      <c r="D120" s="12">
        <v>20</v>
      </c>
      <c r="E120" s="8">
        <v>398.4</v>
      </c>
      <c r="F120" s="9">
        <v>466.6</v>
      </c>
      <c r="G120" s="5"/>
      <c r="H120" s="29">
        <f>SUM(F120-E120)</f>
        <v>68.20000000000005</v>
      </c>
      <c r="I120" s="11">
        <f>SUM(H120/E120)</f>
        <v>0.17118473895582342</v>
      </c>
    </row>
    <row r="121" spans="1:9" ht="15">
      <c r="A121" s="5"/>
      <c r="B121" s="5" t="s">
        <v>15</v>
      </c>
      <c r="C121" s="6"/>
      <c r="D121" s="12"/>
      <c r="E121" s="14">
        <v>8590.4</v>
      </c>
      <c r="F121" s="15">
        <v>8608.4</v>
      </c>
      <c r="G121" s="5"/>
      <c r="H121" s="16">
        <f>SUM(F121-E121)</f>
        <v>18</v>
      </c>
      <c r="I121" s="11">
        <f>SUM(H121/E121)</f>
        <v>0.0020953622648537903</v>
      </c>
    </row>
    <row r="122" spans="1:9" ht="13.5" thickBot="1">
      <c r="A122" s="17"/>
      <c r="B122" s="17"/>
      <c r="C122" s="18"/>
      <c r="D122" s="36" t="s">
        <v>16</v>
      </c>
      <c r="E122" s="20">
        <f>SUM(E119:E121)</f>
        <v>10000</v>
      </c>
      <c r="F122" s="21">
        <f>SUM(F119:F121)</f>
        <v>10634.57</v>
      </c>
      <c r="G122" s="17"/>
      <c r="H122" s="28">
        <f>SUM(H119:H121)</f>
        <v>634.5699999999999</v>
      </c>
      <c r="I122" s="23">
        <f>SUM(H122/10000)</f>
        <v>0.063457</v>
      </c>
    </row>
    <row r="123" ht="13.5" thickBot="1"/>
    <row r="124" spans="1:9" ht="13.5" thickBot="1">
      <c r="A124" s="37" t="s">
        <v>107</v>
      </c>
      <c r="B124" s="2" t="s">
        <v>1</v>
      </c>
      <c r="C124" s="2" t="s">
        <v>2</v>
      </c>
      <c r="D124" s="2" t="s">
        <v>3</v>
      </c>
      <c r="E124" s="2" t="s">
        <v>4</v>
      </c>
      <c r="F124" s="2" t="s">
        <v>5</v>
      </c>
      <c r="G124" s="38"/>
      <c r="H124" s="2" t="s">
        <v>6</v>
      </c>
      <c r="I124" s="4" t="s">
        <v>7</v>
      </c>
    </row>
    <row r="125" spans="1:9" ht="12.75">
      <c r="A125" s="5"/>
      <c r="B125" s="5" t="s">
        <v>108</v>
      </c>
      <c r="C125" s="6" t="s">
        <v>77</v>
      </c>
      <c r="D125" s="12">
        <v>50.564</v>
      </c>
      <c r="E125" s="9">
        <v>1030.5</v>
      </c>
      <c r="F125" s="9">
        <v>971.33</v>
      </c>
      <c r="G125" s="5"/>
      <c r="H125" s="10">
        <f aca="true" t="shared" si="12" ref="H125:H132">SUM(F125-E125)</f>
        <v>-59.16999999999996</v>
      </c>
      <c r="I125" s="39">
        <f aca="true" t="shared" si="13" ref="I125:I132">SUM(H125/E125)</f>
        <v>-0.057418728772440523</v>
      </c>
    </row>
    <row r="126" spans="1:9" ht="12.75">
      <c r="A126" s="5"/>
      <c r="B126" s="5" t="s">
        <v>109</v>
      </c>
      <c r="C126" s="6" t="s">
        <v>110</v>
      </c>
      <c r="D126" s="12">
        <v>25.502</v>
      </c>
      <c r="E126" s="9">
        <v>1085.25</v>
      </c>
      <c r="F126" s="9">
        <v>804.08</v>
      </c>
      <c r="G126" s="5"/>
      <c r="H126" s="10">
        <f t="shared" si="12"/>
        <v>-281.16999999999996</v>
      </c>
      <c r="I126" s="39">
        <f t="shared" si="13"/>
        <v>-0.2590831605620824</v>
      </c>
    </row>
    <row r="127" spans="1:9" ht="12.75">
      <c r="A127" s="5"/>
      <c r="B127" s="5" t="s">
        <v>111</v>
      </c>
      <c r="C127" s="6" t="s">
        <v>112</v>
      </c>
      <c r="D127" s="40">
        <v>15.291</v>
      </c>
      <c r="E127" s="9">
        <v>730.95</v>
      </c>
      <c r="F127" s="9">
        <v>822.5</v>
      </c>
      <c r="G127" s="5"/>
      <c r="H127" s="29">
        <f t="shared" si="12"/>
        <v>91.54999999999995</v>
      </c>
      <c r="I127" s="39">
        <f t="shared" si="13"/>
        <v>0.12524796497708454</v>
      </c>
    </row>
    <row r="128" spans="1:9" ht="12.75">
      <c r="A128" s="5"/>
      <c r="B128" s="5" t="s">
        <v>113</v>
      </c>
      <c r="C128" s="6" t="s">
        <v>114</v>
      </c>
      <c r="D128" s="40">
        <v>35.064</v>
      </c>
      <c r="E128" s="9">
        <v>2408.8</v>
      </c>
      <c r="F128" s="9">
        <v>3047.76</v>
      </c>
      <c r="G128" s="5"/>
      <c r="H128" s="29">
        <f t="shared" si="12"/>
        <v>638.96</v>
      </c>
      <c r="I128" s="39">
        <f t="shared" si="13"/>
        <v>0.2652607107273331</v>
      </c>
    </row>
    <row r="129" spans="1:9" ht="12.75">
      <c r="A129" s="5"/>
      <c r="B129" s="5" t="s">
        <v>115</v>
      </c>
      <c r="C129" s="6" t="s">
        <v>116</v>
      </c>
      <c r="D129" s="40">
        <v>50.055</v>
      </c>
      <c r="E129" s="9">
        <v>838</v>
      </c>
      <c r="F129" s="9">
        <v>1045.15</v>
      </c>
      <c r="G129" s="5"/>
      <c r="H129" s="29">
        <f t="shared" si="12"/>
        <v>207.1500000000001</v>
      </c>
      <c r="I129" s="39">
        <f t="shared" si="13"/>
        <v>0.24719570405727934</v>
      </c>
    </row>
    <row r="130" spans="1:9" ht="12.75">
      <c r="A130" s="5"/>
      <c r="B130" s="5" t="s">
        <v>117</v>
      </c>
      <c r="C130" s="6" t="s">
        <v>118</v>
      </c>
      <c r="D130" s="40">
        <v>20</v>
      </c>
      <c r="E130" s="9">
        <v>675.6</v>
      </c>
      <c r="F130" s="9">
        <v>750</v>
      </c>
      <c r="G130" s="5"/>
      <c r="H130" s="29">
        <f t="shared" si="12"/>
        <v>74.39999999999998</v>
      </c>
      <c r="I130" s="39">
        <f t="shared" si="13"/>
        <v>0.11012433392539961</v>
      </c>
    </row>
    <row r="131" spans="1:9" ht="12.75">
      <c r="A131" s="5"/>
      <c r="B131" s="5" t="s">
        <v>119</v>
      </c>
      <c r="C131" s="6" t="s">
        <v>120</v>
      </c>
      <c r="D131" s="40">
        <v>12</v>
      </c>
      <c r="E131" s="9">
        <v>416.64</v>
      </c>
      <c r="F131" s="9">
        <v>467.16</v>
      </c>
      <c r="G131" s="5"/>
      <c r="H131" s="29">
        <f t="shared" si="12"/>
        <v>50.52000000000004</v>
      </c>
      <c r="I131" s="39">
        <f t="shared" si="13"/>
        <v>0.12125576036866369</v>
      </c>
    </row>
    <row r="132" spans="1:9" ht="15">
      <c r="A132" s="5"/>
      <c r="B132" s="5" t="s">
        <v>15</v>
      </c>
      <c r="C132" s="6"/>
      <c r="D132" s="12"/>
      <c r="E132" s="14">
        <v>2814.26</v>
      </c>
      <c r="F132" s="15">
        <v>2051.66</v>
      </c>
      <c r="G132" s="5"/>
      <c r="H132" s="27">
        <f t="shared" si="12"/>
        <v>-762.6000000000004</v>
      </c>
      <c r="I132" s="39">
        <f t="shared" si="13"/>
        <v>-0.27097709522218993</v>
      </c>
    </row>
    <row r="133" spans="1:9" ht="13.5" thickBot="1">
      <c r="A133" s="17"/>
      <c r="B133" s="17"/>
      <c r="C133" s="18"/>
      <c r="D133" s="36" t="s">
        <v>16</v>
      </c>
      <c r="E133" s="20">
        <f>SUM(E125:E132)</f>
        <v>10000</v>
      </c>
      <c r="F133" s="21">
        <f>SUM(F125:F132)</f>
        <v>9959.64</v>
      </c>
      <c r="G133" s="17"/>
      <c r="H133" s="22">
        <f>SUM(H125:H132)</f>
        <v>-40.36000000000013</v>
      </c>
      <c r="I133" s="35">
        <f>SUM(H133/10000)</f>
        <v>-0.004036000000000013</v>
      </c>
    </row>
    <row r="134" ht="13.5" thickBot="1"/>
    <row r="135" spans="1:9" ht="13.5" thickBot="1">
      <c r="A135" s="1" t="s">
        <v>121</v>
      </c>
      <c r="B135" s="2" t="s">
        <v>1</v>
      </c>
      <c r="C135" s="2" t="s">
        <v>2</v>
      </c>
      <c r="D135" s="2" t="s">
        <v>3</v>
      </c>
      <c r="E135" s="2" t="s">
        <v>4</v>
      </c>
      <c r="F135" s="2" t="s">
        <v>5</v>
      </c>
      <c r="G135" s="3"/>
      <c r="H135" s="2" t="s">
        <v>6</v>
      </c>
      <c r="I135" s="4" t="s">
        <v>7</v>
      </c>
    </row>
    <row r="136" spans="1:9" ht="12.75">
      <c r="A136" s="5"/>
      <c r="B136" s="5" t="s">
        <v>122</v>
      </c>
      <c r="C136" s="6" t="s">
        <v>123</v>
      </c>
      <c r="D136" s="12">
        <v>20</v>
      </c>
      <c r="E136" s="8">
        <v>340.8</v>
      </c>
      <c r="F136" s="9">
        <v>434.8</v>
      </c>
      <c r="G136" s="5"/>
      <c r="H136" s="29">
        <f>SUM(F136-E136)</f>
        <v>94</v>
      </c>
      <c r="I136" s="11">
        <f>SUM(H136/E136)</f>
        <v>0.27582159624413144</v>
      </c>
    </row>
    <row r="137" spans="1:9" ht="12.75">
      <c r="A137" s="5"/>
      <c r="B137" s="5" t="s">
        <v>108</v>
      </c>
      <c r="C137" s="6" t="s">
        <v>77</v>
      </c>
      <c r="D137" s="12">
        <v>126.412</v>
      </c>
      <c r="E137" s="8">
        <v>2287.5</v>
      </c>
      <c r="F137" s="9">
        <v>2428.37</v>
      </c>
      <c r="G137" s="5"/>
      <c r="H137" s="29">
        <f>SUM(F137-E137)</f>
        <v>140.8699999999999</v>
      </c>
      <c r="I137" s="11">
        <f>SUM(H137/E137)</f>
        <v>0.06158251366120214</v>
      </c>
    </row>
    <row r="138" spans="1:9" ht="12.75">
      <c r="A138" s="5"/>
      <c r="B138" s="5" t="s">
        <v>124</v>
      </c>
      <c r="C138" s="6" t="s">
        <v>68</v>
      </c>
      <c r="D138" s="12">
        <v>50</v>
      </c>
      <c r="E138" s="8">
        <v>2740</v>
      </c>
      <c r="F138" s="9">
        <v>2884</v>
      </c>
      <c r="G138" s="5"/>
      <c r="H138" s="29">
        <f>SUM(F138-E138)</f>
        <v>144</v>
      </c>
      <c r="I138" s="11">
        <f>SUM(H138/E138)</f>
        <v>0.052554744525547446</v>
      </c>
    </row>
    <row r="139" spans="1:9" ht="12.75">
      <c r="A139" s="5"/>
      <c r="B139" s="5" t="s">
        <v>125</v>
      </c>
      <c r="C139" s="6" t="s">
        <v>116</v>
      </c>
      <c r="D139" s="12">
        <v>20.089</v>
      </c>
      <c r="E139" s="8">
        <v>441</v>
      </c>
      <c r="F139" s="9">
        <v>419.46</v>
      </c>
      <c r="G139" s="5"/>
      <c r="H139" s="10">
        <f>SUM(F139-E139)</f>
        <v>-21.54000000000002</v>
      </c>
      <c r="I139" s="11">
        <f>SUM(H139/E139)</f>
        <v>-0.04884353741496603</v>
      </c>
    </row>
    <row r="140" spans="1:9" ht="15">
      <c r="A140" s="5"/>
      <c r="B140" s="5" t="s">
        <v>15</v>
      </c>
      <c r="C140" s="6"/>
      <c r="D140" s="12"/>
      <c r="E140" s="14">
        <v>4190.7</v>
      </c>
      <c r="F140" s="15">
        <v>4084.7</v>
      </c>
      <c r="G140" s="30"/>
      <c r="H140" s="27">
        <f>SUM(F140-E140)</f>
        <v>-106</v>
      </c>
      <c r="I140" s="11">
        <f>SUM(H140/E140)</f>
        <v>-0.025294103610375356</v>
      </c>
    </row>
    <row r="141" spans="1:9" ht="13.5" thickBot="1">
      <c r="A141" s="17"/>
      <c r="B141" s="17"/>
      <c r="C141" s="18"/>
      <c r="D141" s="19" t="s">
        <v>16</v>
      </c>
      <c r="E141" s="20">
        <f>SUM(E136:E140)</f>
        <v>10000</v>
      </c>
      <c r="F141" s="21">
        <f>SUM(F136:F140)</f>
        <v>10251.33</v>
      </c>
      <c r="G141" s="17"/>
      <c r="H141" s="28">
        <f>SUM(F141-10000)</f>
        <v>251.32999999999993</v>
      </c>
      <c r="I141" s="23">
        <f>SUM(H141/10000)</f>
        <v>0.025132999999999992</v>
      </c>
    </row>
    <row r="142" ht="13.5" thickBot="1"/>
    <row r="143" spans="1:9" ht="13.5" thickBot="1">
      <c r="A143" s="1" t="s">
        <v>126</v>
      </c>
      <c r="B143" s="2" t="s">
        <v>1</v>
      </c>
      <c r="C143" s="2" t="s">
        <v>2</v>
      </c>
      <c r="D143" s="2" t="s">
        <v>3</v>
      </c>
      <c r="E143" s="2" t="s">
        <v>4</v>
      </c>
      <c r="F143" s="2" t="s">
        <v>5</v>
      </c>
      <c r="G143" s="3"/>
      <c r="H143" s="2" t="s">
        <v>6</v>
      </c>
      <c r="I143" s="4" t="s">
        <v>7</v>
      </c>
    </row>
    <row r="144" spans="1:9" ht="12.75">
      <c r="A144" s="5"/>
      <c r="B144" s="5" t="s">
        <v>127</v>
      </c>
      <c r="C144" s="6" t="s">
        <v>22</v>
      </c>
      <c r="D144" s="12">
        <v>50.405</v>
      </c>
      <c r="E144" s="8">
        <v>2540.5</v>
      </c>
      <c r="F144" s="9">
        <v>2711.28</v>
      </c>
      <c r="G144" s="5"/>
      <c r="H144" s="29">
        <f>SUM(F144-E144)</f>
        <v>170.7800000000002</v>
      </c>
      <c r="I144" s="11">
        <f>SUM(H144/E144)</f>
        <v>0.06722298760086605</v>
      </c>
    </row>
    <row r="145" spans="1:9" ht="12.75">
      <c r="A145" s="5"/>
      <c r="B145" s="5" t="s">
        <v>87</v>
      </c>
      <c r="C145" s="6" t="s">
        <v>48</v>
      </c>
      <c r="D145" s="12">
        <v>50</v>
      </c>
      <c r="E145" s="8">
        <v>3260.5</v>
      </c>
      <c r="F145" s="9">
        <v>2213</v>
      </c>
      <c r="G145" s="5"/>
      <c r="H145" s="10">
        <f>SUM(F145-E145)</f>
        <v>-1047.5</v>
      </c>
      <c r="I145" s="11">
        <f>SUM(H145/E145)</f>
        <v>-0.3212697439043092</v>
      </c>
    </row>
    <row r="146" spans="1:9" ht="12.75">
      <c r="A146" s="5"/>
      <c r="B146" s="5" t="s">
        <v>128</v>
      </c>
      <c r="C146" s="6" t="s">
        <v>45</v>
      </c>
      <c r="D146" s="7">
        <v>38.43</v>
      </c>
      <c r="E146" s="8">
        <v>1723</v>
      </c>
      <c r="F146" s="9">
        <v>1793.91</v>
      </c>
      <c r="G146" s="5"/>
      <c r="H146" s="29">
        <f>SUM(F146-E146)</f>
        <v>70.91000000000008</v>
      </c>
      <c r="I146" s="11">
        <f>SUM(H146/E146)</f>
        <v>0.04115496227510161</v>
      </c>
    </row>
    <row r="147" spans="1:9" ht="15">
      <c r="A147" s="5"/>
      <c r="B147" s="5" t="s">
        <v>15</v>
      </c>
      <c r="C147" s="6"/>
      <c r="D147" s="12"/>
      <c r="E147" s="41">
        <v>2476</v>
      </c>
      <c r="F147" s="42">
        <v>2476</v>
      </c>
      <c r="G147" s="5"/>
      <c r="H147" s="27">
        <f>SUM(F147-E147)</f>
        <v>0</v>
      </c>
      <c r="I147" s="11">
        <f>SUM(H147/E147)</f>
        <v>0</v>
      </c>
    </row>
    <row r="148" spans="1:9" ht="13.5" thickBot="1">
      <c r="A148" s="17"/>
      <c r="B148" s="17"/>
      <c r="C148" s="18"/>
      <c r="D148" s="36" t="s">
        <v>16</v>
      </c>
      <c r="E148" s="20">
        <f>SUM(E144:E147)</f>
        <v>10000</v>
      </c>
      <c r="F148" s="21">
        <f>SUM(F144:F147)</f>
        <v>9194.19</v>
      </c>
      <c r="G148" s="17"/>
      <c r="H148" s="22">
        <f>SUM(F148-10000)</f>
        <v>-805.8099999999995</v>
      </c>
      <c r="I148" s="23">
        <f>SUM(H148/10000)</f>
        <v>-0.08058099999999994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dcterms:created xsi:type="dcterms:W3CDTF">2002-12-02T15:24:35Z</dcterms:created>
  <dcterms:modified xsi:type="dcterms:W3CDTF">2002-12-02T15:30:35Z</dcterms:modified>
  <cp:category/>
  <cp:version/>
  <cp:contentType/>
  <cp:contentStatus/>
</cp:coreProperties>
</file>