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30" windowHeight="8700" activeTab="1"/>
  </bookViews>
  <sheets>
    <sheet name="IRR Charts" sheetId="1" r:id="rId1"/>
    <sheet name="Portfolio Metrics" sheetId="2" r:id="rId2"/>
    <sheet name="Process Proposals" sheetId="3" r:id="rId3"/>
    <sheet name="IRR Data" sheetId="4" r:id="rId4"/>
  </sheets>
  <definedNames/>
  <calcPr fullCalcOnLoad="1"/>
</workbook>
</file>

<file path=xl/sharedStrings.xml><?xml version="1.0" encoding="utf-8"?>
<sst xmlns="http://schemas.openxmlformats.org/spreadsheetml/2006/main" count="114" uniqueCount="94">
  <si>
    <t>Sell Threshold for PAR</t>
  </si>
  <si>
    <t>MIPAR</t>
  </si>
  <si>
    <t>25% - 1.25 X MIPAR</t>
  </si>
  <si>
    <t>200 / # Stocks %</t>
  </si>
  <si>
    <t>50 / # Stocks %</t>
  </si>
  <si>
    <t>100 / # Stocks %</t>
  </si>
  <si>
    <t>Annually rotate stock watchers.</t>
  </si>
  <si>
    <t xml:space="preserve">Growth </t>
  </si>
  <si>
    <t>PAR</t>
  </si>
  <si>
    <t xml:space="preserve">Microsoft </t>
  </si>
  <si>
    <t xml:space="preserve">MSFT </t>
  </si>
  <si>
    <t xml:space="preserve">Quality Systems* </t>
  </si>
  <si>
    <t xml:space="preserve">QSII </t>
  </si>
  <si>
    <t xml:space="preserve">Walgreen </t>
  </si>
  <si>
    <t xml:space="preserve">WAG </t>
  </si>
  <si>
    <t xml:space="preserve">AFLAC </t>
  </si>
  <si>
    <t xml:space="preserve">AFL </t>
  </si>
  <si>
    <t xml:space="preserve">Almost Family* </t>
  </si>
  <si>
    <t xml:space="preserve">AFAM </t>
  </si>
  <si>
    <t xml:space="preserve">Cisco Systems </t>
  </si>
  <si>
    <t xml:space="preserve">CSCO </t>
  </si>
  <si>
    <t xml:space="preserve">Teva Pharma </t>
  </si>
  <si>
    <t xml:space="preserve">TEVA </t>
  </si>
  <si>
    <t xml:space="preserve">FactSet Research </t>
  </si>
  <si>
    <t xml:space="preserve">FDS </t>
  </si>
  <si>
    <t xml:space="preserve">Infosys Tech </t>
  </si>
  <si>
    <t xml:space="preserve">INFY </t>
  </si>
  <si>
    <t xml:space="preserve">Ecolab </t>
  </si>
  <si>
    <t xml:space="preserve">ECL </t>
  </si>
  <si>
    <t xml:space="preserve">Parker-Hannifin </t>
  </si>
  <si>
    <t xml:space="preserve">PH </t>
  </si>
  <si>
    <t xml:space="preserve">Sysco Corp. </t>
  </si>
  <si>
    <t xml:space="preserve">SYY </t>
  </si>
  <si>
    <t xml:space="preserve">Danaher </t>
  </si>
  <si>
    <t xml:space="preserve">DHR </t>
  </si>
  <si>
    <t xml:space="preserve">Totals &amp; Averages </t>
  </si>
  <si>
    <t>Portfolio Averages</t>
  </si>
  <si>
    <t xml:space="preserve">PAR </t>
  </si>
  <si>
    <t xml:space="preserve">Quality </t>
  </si>
  <si>
    <t>Proj Yield</t>
  </si>
  <si>
    <t>Monitor portfolio metrics as a monthly agenda item.</t>
  </si>
  <si>
    <t>SE Michigan Model Club Dashboard</t>
  </si>
  <si>
    <t xml:space="preserve">Company  </t>
  </si>
  <si>
    <t xml:space="preserve">Symbol  </t>
  </si>
  <si>
    <t xml:space="preserve">Shares  </t>
  </si>
  <si>
    <t xml:space="preserve">Price  </t>
  </si>
  <si>
    <t xml:space="preserve">Value  </t>
  </si>
  <si>
    <t xml:space="preserve">% of Total  </t>
  </si>
  <si>
    <t xml:space="preserve">Growth  </t>
  </si>
  <si>
    <t xml:space="preserve">Proj P/E  </t>
  </si>
  <si>
    <t xml:space="preserve">Fin Str  </t>
  </si>
  <si>
    <t xml:space="preserve">EPS Stab  </t>
  </si>
  <si>
    <t xml:space="preserve">Qlty  </t>
  </si>
  <si>
    <t>Targets</t>
  </si>
  <si>
    <t># Stocks</t>
  </si>
  <si>
    <t>Max</t>
  </si>
  <si>
    <t>Min</t>
  </si>
  <si>
    <t>Individual Holding %</t>
  </si>
  <si>
    <t>Notes</t>
  </si>
  <si>
    <t>New Purchase %</t>
  </si>
  <si>
    <t>MIPAR + 5 to 10%</t>
  </si>
  <si>
    <t>5% or 5yr T-Bill rate (ticker ^FVX).</t>
  </si>
  <si>
    <t>Sector Holding %</t>
  </si>
  <si>
    <t>-</t>
  </si>
  <si>
    <t># Sectors</t>
  </si>
  <si>
    <t># Industries</t>
  </si>
  <si>
    <t>Cash Equivalents</t>
  </si>
  <si>
    <t xml:space="preserve">Monitoring should include: </t>
  </si>
  <si>
    <t>Performance to agreed upon characteristics and guidelines.</t>
  </si>
  <si>
    <t>Performance to a benchmark (eg. IRR vs. Market)</t>
  </si>
  <si>
    <t>Annual portfolio deep dive by a team or committee outside of the regular meeting framework.</t>
  </si>
  <si>
    <t>Portfolio Characteristics</t>
  </si>
  <si>
    <t>Proposed Portfolio Management Process Improvements</t>
  </si>
  <si>
    <t>CASH</t>
  </si>
  <si>
    <t xml:space="preserve">Buffalo Wild Wings </t>
  </si>
  <si>
    <t xml:space="preserve">BWLD </t>
  </si>
  <si>
    <t xml:space="preserve">Stryker </t>
  </si>
  <si>
    <t xml:space="preserve">SYK </t>
  </si>
  <si>
    <t xml:space="preserve">Apple Inc. </t>
  </si>
  <si>
    <t xml:space="preserve">AAPL </t>
  </si>
  <si>
    <t xml:space="preserve">Mastercard Inc. </t>
  </si>
  <si>
    <t xml:space="preserve">MA </t>
  </si>
  <si>
    <t>Date: 11/19/2010</t>
  </si>
  <si>
    <t>TTM</t>
  </si>
  <si>
    <t>Period Ending</t>
  </si>
  <si>
    <t>SE Mich</t>
  </si>
  <si>
    <t>VTSMX</t>
  </si>
  <si>
    <t>VFINX</t>
  </si>
  <si>
    <t>T24M</t>
  </si>
  <si>
    <t>T36M</t>
  </si>
  <si>
    <t>T60M</t>
  </si>
  <si>
    <t>Start 2/20/04</t>
  </si>
  <si>
    <t>RR_VFINX</t>
  </si>
  <si>
    <t>RR_VTSMX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</si>
</sst>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%"/>
    <numFmt numFmtId="173" formatCode="0.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-yy;@"/>
    <numFmt numFmtId="180" formatCode="mmm\-yyyy"/>
    <numFmt numFmtId="181" formatCode="m/d/yy;@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3.75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vertAlign val="superscript"/>
      <sz val="13.75"/>
      <name val="Arial"/>
      <family val="2"/>
    </font>
    <font>
      <sz val="10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5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65" fontId="0" fillId="10" borderId="10" xfId="0" applyNumberFormat="1" applyFill="1" applyBorder="1" applyAlignment="1">
      <alignment horizontal="center"/>
    </xf>
    <xf numFmtId="9" fontId="0" fillId="0" borderId="10" xfId="0" applyNumberFormat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4" fillId="4" borderId="10" xfId="0" applyFont="1" applyFill="1" applyBorder="1" applyAlignment="1">
      <alignment horizontal="center"/>
    </xf>
    <xf numFmtId="165" fontId="0" fillId="0" borderId="10" xfId="59" applyNumberForma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8" fontId="0" fillId="0" borderId="13" xfId="0" applyNumberFormat="1" applyFill="1" applyBorder="1" applyAlignment="1">
      <alignment horizontal="center"/>
    </xf>
    <xf numFmtId="6" fontId="0" fillId="0" borderId="13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5" fontId="0" fillId="24" borderId="13" xfId="0" applyNumberForma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6" fontId="4" fillId="4" borderId="0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9" fontId="0" fillId="4" borderId="17" xfId="0" applyNumberForma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4" fillId="0" borderId="15" xfId="59" applyFont="1" applyFill="1" applyBorder="1" applyAlignment="1">
      <alignment horizontal="center"/>
    </xf>
    <xf numFmtId="6" fontId="4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65" fontId="0" fillId="24" borderId="10" xfId="59" applyNumberFormat="1" applyFill="1" applyBorder="1" applyAlignment="1">
      <alignment horizontal="center"/>
    </xf>
    <xf numFmtId="0" fontId="14" fillId="0" borderId="10" xfId="0" applyFont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65" fontId="0" fillId="20" borderId="0" xfId="59" applyNumberFormat="1" applyFont="1" applyFill="1" applyAlignment="1">
      <alignment horizontal="center"/>
    </xf>
    <xf numFmtId="165" fontId="0" fillId="0" borderId="0" xfId="59" applyNumberFormat="1" applyFont="1" applyFill="1" applyAlignment="1">
      <alignment horizontal="center"/>
    </xf>
    <xf numFmtId="165" fontId="0" fillId="20" borderId="0" xfId="59" applyNumberFormat="1" applyFont="1" applyFill="1" applyAlignment="1">
      <alignment horizontal="center"/>
    </xf>
    <xf numFmtId="165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0" fontId="0" fillId="0" borderId="0" xfId="0" applyFill="1" applyAlignment="1">
      <alignment/>
    </xf>
    <xf numFmtId="14" fontId="0" fillId="0" borderId="18" xfId="0" applyNumberFormat="1" applyFont="1" applyFill="1" applyBorder="1" applyAlignment="1">
      <alignment horizontal="center"/>
    </xf>
    <xf numFmtId="14" fontId="20" fillId="0" borderId="0" xfId="48" applyNumberFormat="1" applyFont="1" applyFill="1" applyBorder="1" applyAlignment="1">
      <alignment horizontal="center"/>
    </xf>
    <xf numFmtId="165" fontId="14" fillId="0" borderId="0" xfId="59" applyNumberFormat="1" applyFont="1" applyFill="1" applyAlignment="1">
      <alignment horizontal="center"/>
    </xf>
    <xf numFmtId="165" fontId="14" fillId="0" borderId="0" xfId="59" applyNumberFormat="1" applyFont="1" applyFill="1" applyAlignment="1">
      <alignment/>
    </xf>
    <xf numFmtId="9" fontId="14" fillId="0" borderId="0" xfId="59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9" fontId="0" fillId="0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9" fontId="0" fillId="0" borderId="0" xfId="59" applyFont="1" applyAlignment="1">
      <alignment/>
    </xf>
    <xf numFmtId="165" fontId="8" fillId="17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65" fontId="14" fillId="0" borderId="19" xfId="59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0" fontId="4" fillId="4" borderId="19" xfId="0" applyFont="1" applyFill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8" fillId="10" borderId="19" xfId="0" applyFont="1" applyFill="1" applyBorder="1" applyAlignment="1">
      <alignment horizontal="center"/>
    </xf>
    <xf numFmtId="165" fontId="0" fillId="24" borderId="19" xfId="0" applyNumberForma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165" fontId="0" fillId="10" borderId="19" xfId="0" applyNumberForma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SE Model Club TTM IRR vs. VTSMX and VFINX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"/>
          <c:w val="0.883"/>
          <c:h val="0.81425"/>
        </c:manualLayout>
      </c:layout>
      <c:lineChart>
        <c:grouping val="standard"/>
        <c:varyColors val="0"/>
        <c:ser>
          <c:idx val="1"/>
          <c:order val="0"/>
          <c:tx>
            <c:v>SE Mich BI Model Club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Data'!$A$15:$A$83</c:f>
              <c:strCache>
                <c:ptCount val="69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</c:strCache>
            </c:strRef>
          </c:cat>
          <c:val>
            <c:numRef>
              <c:f>'IRR Data'!$B$15:$B$83</c:f>
              <c:numCache>
                <c:ptCount val="69"/>
                <c:pt idx="0">
                  <c:v>0.465</c:v>
                </c:pt>
                <c:pt idx="1">
                  <c:v>0.102</c:v>
                </c:pt>
                <c:pt idx="2">
                  <c:v>0.068</c:v>
                </c:pt>
                <c:pt idx="3">
                  <c:v>0.17</c:v>
                </c:pt>
                <c:pt idx="4">
                  <c:v>0.347</c:v>
                </c:pt>
                <c:pt idx="5">
                  <c:v>0.279</c:v>
                </c:pt>
                <c:pt idx="6">
                  <c:v>0.239</c:v>
                </c:pt>
                <c:pt idx="7">
                  <c:v>0.133</c:v>
                </c:pt>
                <c:pt idx="8">
                  <c:v>0.408</c:v>
                </c:pt>
                <c:pt idx="9">
                  <c:v>0.256</c:v>
                </c:pt>
                <c:pt idx="10">
                  <c:v>0.268</c:v>
                </c:pt>
                <c:pt idx="11">
                  <c:v>0.097</c:v>
                </c:pt>
                <c:pt idx="12">
                  <c:v>-0.043</c:v>
                </c:pt>
                <c:pt idx="13">
                  <c:v>0.149</c:v>
                </c:pt>
                <c:pt idx="14">
                  <c:v>0.142</c:v>
                </c:pt>
                <c:pt idx="15">
                  <c:v>0.028</c:v>
                </c:pt>
                <c:pt idx="16">
                  <c:v>-0.029</c:v>
                </c:pt>
                <c:pt idx="17">
                  <c:v>-0.085</c:v>
                </c:pt>
                <c:pt idx="18">
                  <c:v>-0.069</c:v>
                </c:pt>
                <c:pt idx="19">
                  <c:v>-0.012</c:v>
                </c:pt>
                <c:pt idx="20">
                  <c:v>0.016</c:v>
                </c:pt>
                <c:pt idx="21">
                  <c:v>-0.055</c:v>
                </c:pt>
                <c:pt idx="22">
                  <c:v>0.021</c:v>
                </c:pt>
                <c:pt idx="23">
                  <c:v>0.031</c:v>
                </c:pt>
                <c:pt idx="24">
                  <c:v>0.025</c:v>
                </c:pt>
                <c:pt idx="25">
                  <c:v>0.028</c:v>
                </c:pt>
                <c:pt idx="26">
                  <c:v>0.059</c:v>
                </c:pt>
                <c:pt idx="27">
                  <c:v>0.175</c:v>
                </c:pt>
                <c:pt idx="28">
                  <c:v>0.208</c:v>
                </c:pt>
                <c:pt idx="29">
                  <c:v>0.223</c:v>
                </c:pt>
                <c:pt idx="30">
                  <c:v>0.227</c:v>
                </c:pt>
                <c:pt idx="31">
                  <c:v>0.226</c:v>
                </c:pt>
                <c:pt idx="32">
                  <c:v>0.224</c:v>
                </c:pt>
                <c:pt idx="33">
                  <c:v>0.121</c:v>
                </c:pt>
                <c:pt idx="34">
                  <c:v>0.07</c:v>
                </c:pt>
                <c:pt idx="35">
                  <c:v>-0.014</c:v>
                </c:pt>
                <c:pt idx="36">
                  <c:v>-0.043</c:v>
                </c:pt>
                <c:pt idx="37">
                  <c:v>-0.049</c:v>
                </c:pt>
                <c:pt idx="38">
                  <c:v>-0.025</c:v>
                </c:pt>
                <c:pt idx="39">
                  <c:v>-0.032</c:v>
                </c:pt>
                <c:pt idx="40">
                  <c:v>-0.109</c:v>
                </c:pt>
                <c:pt idx="41">
                  <c:v>-0.07</c:v>
                </c:pt>
                <c:pt idx="42">
                  <c:v>-0.048</c:v>
                </c:pt>
                <c:pt idx="43">
                  <c:v>-0.143</c:v>
                </c:pt>
                <c:pt idx="44">
                  <c:v>-0.294</c:v>
                </c:pt>
                <c:pt idx="45">
                  <c:v>-0.27</c:v>
                </c:pt>
                <c:pt idx="46">
                  <c:v>-0.268</c:v>
                </c:pt>
                <c:pt idx="47">
                  <c:v>-0.268</c:v>
                </c:pt>
                <c:pt idx="48">
                  <c:v>-0.256</c:v>
                </c:pt>
                <c:pt idx="49">
                  <c:v>-0.205</c:v>
                </c:pt>
                <c:pt idx="50">
                  <c:v>-0.164</c:v>
                </c:pt>
                <c:pt idx="51">
                  <c:v>-0.166</c:v>
                </c:pt>
                <c:pt idx="52">
                  <c:v>-0.099</c:v>
                </c:pt>
                <c:pt idx="53">
                  <c:v>-0.051</c:v>
                </c:pt>
                <c:pt idx="54">
                  <c:v>-0.062</c:v>
                </c:pt>
                <c:pt idx="55">
                  <c:v>0.144</c:v>
                </c:pt>
                <c:pt idx="56">
                  <c:v>0.271</c:v>
                </c:pt>
                <c:pt idx="57">
                  <c:v>0.542</c:v>
                </c:pt>
                <c:pt idx="58">
                  <c:v>0.451</c:v>
                </c:pt>
                <c:pt idx="59">
                  <c:v>0.444</c:v>
                </c:pt>
                <c:pt idx="60">
                  <c:v>0.606</c:v>
                </c:pt>
                <c:pt idx="61">
                  <c:v>0.548</c:v>
                </c:pt>
                <c:pt idx="62">
                  <c:v>0.419</c:v>
                </c:pt>
                <c:pt idx="63">
                  <c:v>0.247</c:v>
                </c:pt>
                <c:pt idx="64">
                  <c:v>0.16</c:v>
                </c:pt>
                <c:pt idx="65">
                  <c:v>0.111</c:v>
                </c:pt>
                <c:pt idx="66">
                  <c:v>0.039</c:v>
                </c:pt>
                <c:pt idx="67">
                  <c:v>0.089</c:v>
                </c:pt>
                <c:pt idx="68">
                  <c:v>0.116</c:v>
                </c:pt>
              </c:numCache>
            </c:numRef>
          </c:val>
          <c:smooth val="0"/>
        </c:ser>
        <c:ser>
          <c:idx val="2"/>
          <c:order val="1"/>
          <c:tx>
            <c:v>VFINX (500 Index)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'IRR Data'!$C$15:$C$83</c:f>
              <c:numCache>
                <c:ptCount val="69"/>
                <c:pt idx="0">
                  <c:v>0.142</c:v>
                </c:pt>
                <c:pt idx="1">
                  <c:v>0.081</c:v>
                </c:pt>
                <c:pt idx="2">
                  <c:v>0.041</c:v>
                </c:pt>
                <c:pt idx="3">
                  <c:v>0.085</c:v>
                </c:pt>
                <c:pt idx="4">
                  <c:v>0.077</c:v>
                </c:pt>
                <c:pt idx="5">
                  <c:v>0.132</c:v>
                </c:pt>
                <c:pt idx="6">
                  <c:v>0.105</c:v>
                </c:pt>
                <c:pt idx="7">
                  <c:v>0.097</c:v>
                </c:pt>
                <c:pt idx="8">
                  <c:v>0.06</c:v>
                </c:pt>
                <c:pt idx="9">
                  <c:v>0.081</c:v>
                </c:pt>
                <c:pt idx="10">
                  <c:v>0.069</c:v>
                </c:pt>
                <c:pt idx="11">
                  <c:v>0.11</c:v>
                </c:pt>
                <c:pt idx="12">
                  <c:v>0.09</c:v>
                </c:pt>
                <c:pt idx="13">
                  <c:v>0.127</c:v>
                </c:pt>
                <c:pt idx="14">
                  <c:v>0.146</c:v>
                </c:pt>
                <c:pt idx="15">
                  <c:v>0.069</c:v>
                </c:pt>
                <c:pt idx="16">
                  <c:v>0.073</c:v>
                </c:pt>
                <c:pt idx="17">
                  <c:v>0.053</c:v>
                </c:pt>
                <c:pt idx="18">
                  <c:v>0.087</c:v>
                </c:pt>
                <c:pt idx="19">
                  <c:v>0.112</c:v>
                </c:pt>
                <c:pt idx="20">
                  <c:v>0.163</c:v>
                </c:pt>
                <c:pt idx="21">
                  <c:v>0.135</c:v>
                </c:pt>
                <c:pt idx="22">
                  <c:v>0.136</c:v>
                </c:pt>
                <c:pt idx="23">
                  <c:v>0.139</c:v>
                </c:pt>
                <c:pt idx="24">
                  <c:v>0.106</c:v>
                </c:pt>
                <c:pt idx="25">
                  <c:v>0.111</c:v>
                </c:pt>
                <c:pt idx="26">
                  <c:v>0.152</c:v>
                </c:pt>
                <c:pt idx="27">
                  <c:v>0.207</c:v>
                </c:pt>
                <c:pt idx="28">
                  <c:v>0.191</c:v>
                </c:pt>
                <c:pt idx="29">
                  <c:v>0.162</c:v>
                </c:pt>
                <c:pt idx="30">
                  <c:v>0.138</c:v>
                </c:pt>
                <c:pt idx="31">
                  <c:v>0.163</c:v>
                </c:pt>
                <c:pt idx="32">
                  <c:v>0.151</c:v>
                </c:pt>
                <c:pt idx="33">
                  <c:v>0.074</c:v>
                </c:pt>
                <c:pt idx="34">
                  <c:v>0.049</c:v>
                </c:pt>
                <c:pt idx="35">
                  <c:v>-0.041</c:v>
                </c:pt>
                <c:pt idx="36">
                  <c:v>-0.049</c:v>
                </c:pt>
                <c:pt idx="37">
                  <c:v>-0.067</c:v>
                </c:pt>
                <c:pt idx="38">
                  <c:v>-0.052</c:v>
                </c:pt>
                <c:pt idx="39">
                  <c:v>-0.066</c:v>
                </c:pt>
                <c:pt idx="40">
                  <c:v>-0.147</c:v>
                </c:pt>
                <c:pt idx="41">
                  <c:v>-0.127</c:v>
                </c:pt>
                <c:pt idx="42">
                  <c:v>-0.127</c:v>
                </c:pt>
                <c:pt idx="43">
                  <c:v>-0.233</c:v>
                </c:pt>
                <c:pt idx="44">
                  <c:v>-0.351</c:v>
                </c:pt>
                <c:pt idx="45">
                  <c:v>-0.382</c:v>
                </c:pt>
                <c:pt idx="46">
                  <c:v>-0.362</c:v>
                </c:pt>
                <c:pt idx="47">
                  <c:v>-0.397</c:v>
                </c:pt>
                <c:pt idx="48">
                  <c:v>-0.443</c:v>
                </c:pt>
                <c:pt idx="49">
                  <c:v>-0.412</c:v>
                </c:pt>
                <c:pt idx="50">
                  <c:v>-0.37</c:v>
                </c:pt>
                <c:pt idx="51">
                  <c:v>-0.321</c:v>
                </c:pt>
                <c:pt idx="52">
                  <c:v>-0.269</c:v>
                </c:pt>
                <c:pt idx="53">
                  <c:v>-0.196</c:v>
                </c:pt>
                <c:pt idx="54">
                  <c:v>-0.178</c:v>
                </c:pt>
                <c:pt idx="55">
                  <c:v>-0.067</c:v>
                </c:pt>
                <c:pt idx="56">
                  <c:v>0.09</c:v>
                </c:pt>
                <c:pt idx="57">
                  <c:v>0.361</c:v>
                </c:pt>
                <c:pt idx="58">
                  <c:v>0.211</c:v>
                </c:pt>
                <c:pt idx="59">
                  <c:v>0.319</c:v>
                </c:pt>
                <c:pt idx="60">
                  <c:v>0.599</c:v>
                </c:pt>
                <c:pt idx="61">
                  <c:v>0.473</c:v>
                </c:pt>
                <c:pt idx="62">
                  <c:v>0.382</c:v>
                </c:pt>
                <c:pt idx="63">
                  <c:v>0.178</c:v>
                </c:pt>
                <c:pt idx="64">
                  <c:v>0.134</c:v>
                </c:pt>
                <c:pt idx="65">
                  <c:v>0.119</c:v>
                </c:pt>
                <c:pt idx="66">
                  <c:v>0.067</c:v>
                </c:pt>
                <c:pt idx="67">
                  <c:v>0.131</c:v>
                </c:pt>
                <c:pt idx="68">
                  <c:v>0.161</c:v>
                </c:pt>
              </c:numCache>
            </c:numRef>
          </c:val>
          <c:smooth val="0"/>
        </c:ser>
        <c:ser>
          <c:idx val="0"/>
          <c:order val="2"/>
          <c:tx>
            <c:v>VTSMX (Total Stock Market Index)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Data'!$A$15:$A$83</c:f>
              <c:strCache>
                <c:ptCount val="69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</c:strCache>
            </c:strRef>
          </c:cat>
          <c:val>
            <c:numRef>
              <c:f>'IRR Data'!$D$15:$D$83</c:f>
              <c:numCache>
                <c:ptCount val="69"/>
                <c:pt idx="0">
                  <c:v>0.16</c:v>
                </c:pt>
                <c:pt idx="1">
                  <c:v>0.095</c:v>
                </c:pt>
                <c:pt idx="2">
                  <c:v>0.046</c:v>
                </c:pt>
                <c:pt idx="3">
                  <c:v>0.099</c:v>
                </c:pt>
                <c:pt idx="4">
                  <c:v>0.101</c:v>
                </c:pt>
                <c:pt idx="5">
                  <c:v>0.164</c:v>
                </c:pt>
                <c:pt idx="6">
                  <c:v>0.134</c:v>
                </c:pt>
                <c:pt idx="7">
                  <c:v>0.121</c:v>
                </c:pt>
                <c:pt idx="8">
                  <c:v>0.077</c:v>
                </c:pt>
                <c:pt idx="9">
                  <c:v>0.096</c:v>
                </c:pt>
                <c:pt idx="10">
                  <c:v>0.084</c:v>
                </c:pt>
                <c:pt idx="11">
                  <c:v>0.138</c:v>
                </c:pt>
                <c:pt idx="12">
                  <c:v>0.113</c:v>
                </c:pt>
                <c:pt idx="13">
                  <c:v>0.158</c:v>
                </c:pt>
                <c:pt idx="14">
                  <c:v>0.175</c:v>
                </c:pt>
                <c:pt idx="15">
                  <c:v>0.087</c:v>
                </c:pt>
                <c:pt idx="16">
                  <c:v>0.085</c:v>
                </c:pt>
                <c:pt idx="17">
                  <c:v>0.052</c:v>
                </c:pt>
                <c:pt idx="18">
                  <c:v>0.085</c:v>
                </c:pt>
                <c:pt idx="19">
                  <c:v>0.105</c:v>
                </c:pt>
                <c:pt idx="20">
                  <c:v>0.163</c:v>
                </c:pt>
                <c:pt idx="21">
                  <c:v>0.137</c:v>
                </c:pt>
                <c:pt idx="22">
                  <c:v>0.135</c:v>
                </c:pt>
                <c:pt idx="23">
                  <c:v>0.133</c:v>
                </c:pt>
                <c:pt idx="24">
                  <c:v>0.104</c:v>
                </c:pt>
                <c:pt idx="25">
                  <c:v>0.106</c:v>
                </c:pt>
                <c:pt idx="26">
                  <c:v>0.143</c:v>
                </c:pt>
                <c:pt idx="27">
                  <c:v>0.203</c:v>
                </c:pt>
                <c:pt idx="28">
                  <c:v>0.189</c:v>
                </c:pt>
                <c:pt idx="29">
                  <c:v>0.166</c:v>
                </c:pt>
                <c:pt idx="30">
                  <c:v>0.141</c:v>
                </c:pt>
                <c:pt idx="31">
                  <c:v>0.169</c:v>
                </c:pt>
                <c:pt idx="32">
                  <c:v>0.157</c:v>
                </c:pt>
                <c:pt idx="33">
                  <c:v>0.072</c:v>
                </c:pt>
                <c:pt idx="34">
                  <c:v>0.05</c:v>
                </c:pt>
                <c:pt idx="35">
                  <c:v>-0.045</c:v>
                </c:pt>
                <c:pt idx="36">
                  <c:v>-0.053</c:v>
                </c:pt>
                <c:pt idx="37">
                  <c:v>-0.073</c:v>
                </c:pt>
                <c:pt idx="38">
                  <c:v>-0.053</c:v>
                </c:pt>
                <c:pt idx="39">
                  <c:v>-0.06</c:v>
                </c:pt>
                <c:pt idx="40">
                  <c:v>-0.14</c:v>
                </c:pt>
                <c:pt idx="41">
                  <c:v>-0.115</c:v>
                </c:pt>
                <c:pt idx="42">
                  <c:v>-0.115</c:v>
                </c:pt>
                <c:pt idx="43">
                  <c:v>-0.225</c:v>
                </c:pt>
                <c:pt idx="44">
                  <c:v>-0.353</c:v>
                </c:pt>
                <c:pt idx="45">
                  <c:v>-0.387</c:v>
                </c:pt>
                <c:pt idx="46">
                  <c:v>-0.362</c:v>
                </c:pt>
                <c:pt idx="47">
                  <c:v>-0.397</c:v>
                </c:pt>
                <c:pt idx="48">
                  <c:v>-0.441</c:v>
                </c:pt>
                <c:pt idx="49">
                  <c:v>-0.41</c:v>
                </c:pt>
                <c:pt idx="50">
                  <c:v>-0.363</c:v>
                </c:pt>
                <c:pt idx="51">
                  <c:v>-0.321</c:v>
                </c:pt>
                <c:pt idx="52">
                  <c:v>-0.268</c:v>
                </c:pt>
                <c:pt idx="53">
                  <c:v>-0.195</c:v>
                </c:pt>
                <c:pt idx="54">
                  <c:v>-0.176</c:v>
                </c:pt>
                <c:pt idx="55">
                  <c:v>-0.057</c:v>
                </c:pt>
                <c:pt idx="56">
                  <c:v>0.103</c:v>
                </c:pt>
                <c:pt idx="57">
                  <c:v>0.388</c:v>
                </c:pt>
                <c:pt idx="58">
                  <c:v>0.234</c:v>
                </c:pt>
                <c:pt idx="59">
                  <c:v>0.339</c:v>
                </c:pt>
                <c:pt idx="60">
                  <c:v>0.63</c:v>
                </c:pt>
                <c:pt idx="61">
                  <c:v>0.503</c:v>
                </c:pt>
                <c:pt idx="62">
                  <c:v>0.405</c:v>
                </c:pt>
                <c:pt idx="63">
                  <c:v>0.198</c:v>
                </c:pt>
                <c:pt idx="64">
                  <c:v>0.147</c:v>
                </c:pt>
                <c:pt idx="65">
                  <c:v>0.13</c:v>
                </c:pt>
                <c:pt idx="66">
                  <c:v>0.075</c:v>
                </c:pt>
                <c:pt idx="67">
                  <c:v>0.142</c:v>
                </c:pt>
                <c:pt idx="68">
                  <c:v>0.182</c:v>
                </c:pt>
              </c:numCache>
            </c:numRef>
          </c:val>
          <c:smooth val="0"/>
        </c:ser>
        <c:axId val="10127707"/>
        <c:axId val="24040500"/>
      </c:lineChart>
      <c:date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TTM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30000"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0"/>
        <c:noMultiLvlLbl val="0"/>
      </c:dateAx>
      <c:valAx>
        <c:axId val="2404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"/>
          <c:y val="0.1725"/>
          <c:w val="0.4095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SE Model Club T36M IRR vs. VTSMX and VFINX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15"/>
          <c:w val="0.89325"/>
          <c:h val="0.826"/>
        </c:manualLayout>
      </c:layout>
      <c:lineChart>
        <c:grouping val="standard"/>
        <c:varyColors val="0"/>
        <c:ser>
          <c:idx val="1"/>
          <c:order val="0"/>
          <c:tx>
            <c:v>SE Mich BI Model Club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Data'!$A$39:$A$83</c:f>
              <c:strCache>
                <c:ptCount val="45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</c:strCache>
            </c:strRef>
          </c:cat>
          <c:val>
            <c:numRef>
              <c:f>'IRR Data'!$L$39:$L$83</c:f>
              <c:numCache>
                <c:ptCount val="45"/>
                <c:pt idx="0">
                  <c:v>0.066</c:v>
                </c:pt>
                <c:pt idx="1">
                  <c:v>0.049</c:v>
                </c:pt>
                <c:pt idx="2">
                  <c:v>0.076</c:v>
                </c:pt>
                <c:pt idx="3">
                  <c:v>0.082</c:v>
                </c:pt>
                <c:pt idx="4">
                  <c:v>0.113</c:v>
                </c:pt>
                <c:pt idx="5">
                  <c:v>0.085</c:v>
                </c:pt>
                <c:pt idx="6">
                  <c:v>0.091</c:v>
                </c:pt>
                <c:pt idx="7">
                  <c:v>0.101</c:v>
                </c:pt>
                <c:pt idx="8">
                  <c:v>0.138</c:v>
                </c:pt>
                <c:pt idx="9">
                  <c:v>0.041</c:v>
                </c:pt>
                <c:pt idx="10">
                  <c:v>0.037</c:v>
                </c:pt>
                <c:pt idx="11">
                  <c:v>0.031</c:v>
                </c:pt>
                <c:pt idx="12">
                  <c:v>-0.044</c:v>
                </c:pt>
                <c:pt idx="13">
                  <c:v>-0.024</c:v>
                </c:pt>
                <c:pt idx="14">
                  <c:v>0.015</c:v>
                </c:pt>
                <c:pt idx="15">
                  <c:v>0.023</c:v>
                </c:pt>
                <c:pt idx="16">
                  <c:v>-0.003</c:v>
                </c:pt>
                <c:pt idx="17">
                  <c:v>-0.004</c:v>
                </c:pt>
                <c:pt idx="18">
                  <c:v>0.012</c:v>
                </c:pt>
                <c:pt idx="19">
                  <c:v>-0.024</c:v>
                </c:pt>
                <c:pt idx="20">
                  <c:v>-0.081</c:v>
                </c:pt>
                <c:pt idx="21">
                  <c:v>-0.124</c:v>
                </c:pt>
                <c:pt idx="22">
                  <c:v>-0.118</c:v>
                </c:pt>
                <c:pt idx="23">
                  <c:v>-0.108</c:v>
                </c:pt>
                <c:pt idx="24">
                  <c:v>-0.137</c:v>
                </c:pt>
                <c:pt idx="25">
                  <c:v>-0.11</c:v>
                </c:pt>
                <c:pt idx="26">
                  <c:v>-0.068</c:v>
                </c:pt>
                <c:pt idx="27">
                  <c:v>-0.057</c:v>
                </c:pt>
                <c:pt idx="28">
                  <c:v>-0.034</c:v>
                </c:pt>
                <c:pt idx="29">
                  <c:v>-0.005</c:v>
                </c:pt>
                <c:pt idx="30">
                  <c:v>-0.001</c:v>
                </c:pt>
                <c:pt idx="31">
                  <c:v>0.027</c:v>
                </c:pt>
                <c:pt idx="32">
                  <c:v>0.017</c:v>
                </c:pt>
                <c:pt idx="33">
                  <c:v>0.031</c:v>
                </c:pt>
                <c:pt idx="34">
                  <c:v>0.04</c:v>
                </c:pt>
                <c:pt idx="35">
                  <c:v>0.017</c:v>
                </c:pt>
                <c:pt idx="36">
                  <c:v>0.032</c:v>
                </c:pt>
                <c:pt idx="37">
                  <c:v>0.064</c:v>
                </c:pt>
                <c:pt idx="38">
                  <c:v>0.053</c:v>
                </c:pt>
                <c:pt idx="39">
                  <c:v>0.017</c:v>
                </c:pt>
                <c:pt idx="40">
                  <c:v>-0.012</c:v>
                </c:pt>
                <c:pt idx="41">
                  <c:v>-0.004</c:v>
                </c:pt>
                <c:pt idx="42">
                  <c:v>-0.028</c:v>
                </c:pt>
                <c:pt idx="43">
                  <c:v>0.005</c:v>
                </c:pt>
                <c:pt idx="44">
                  <c:v>0.025</c:v>
                </c:pt>
              </c:numCache>
            </c:numRef>
          </c:val>
          <c:smooth val="0"/>
        </c:ser>
        <c:ser>
          <c:idx val="2"/>
          <c:order val="1"/>
          <c:tx>
            <c:v>VFINX (500 Index)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Data'!$A$39:$A$83</c:f>
              <c:strCache>
                <c:ptCount val="45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</c:strCache>
            </c:strRef>
          </c:cat>
          <c:val>
            <c:numRef>
              <c:f>'IRR Data'!$M$39:$M$83</c:f>
              <c:numCache>
                <c:ptCount val="45"/>
                <c:pt idx="0">
                  <c:v>0.114</c:v>
                </c:pt>
                <c:pt idx="1">
                  <c:v>0.115</c:v>
                </c:pt>
                <c:pt idx="2">
                  <c:v>0.138</c:v>
                </c:pt>
                <c:pt idx="3">
                  <c:v>0.152</c:v>
                </c:pt>
                <c:pt idx="4">
                  <c:v>0.135</c:v>
                </c:pt>
                <c:pt idx="5">
                  <c:v>0.11</c:v>
                </c:pt>
                <c:pt idx="6">
                  <c:v>0.114</c:v>
                </c:pt>
                <c:pt idx="7">
                  <c:v>0.129</c:v>
                </c:pt>
                <c:pt idx="8">
                  <c:v>0.134</c:v>
                </c:pt>
                <c:pt idx="9">
                  <c:v>0.098</c:v>
                </c:pt>
                <c:pt idx="10">
                  <c:v>0.09</c:v>
                </c:pt>
                <c:pt idx="11">
                  <c:v>0.056</c:v>
                </c:pt>
                <c:pt idx="12">
                  <c:v>0.036</c:v>
                </c:pt>
                <c:pt idx="13">
                  <c:v>0.037</c:v>
                </c:pt>
                <c:pt idx="14">
                  <c:v>0.06</c:v>
                </c:pt>
                <c:pt idx="15">
                  <c:v>0.059</c:v>
                </c:pt>
                <c:pt idx="16">
                  <c:v>0.018</c:v>
                </c:pt>
                <c:pt idx="17">
                  <c:v>0.009</c:v>
                </c:pt>
                <c:pt idx="18">
                  <c:v>0.017</c:v>
                </c:pt>
                <c:pt idx="19">
                  <c:v>-0.025</c:v>
                </c:pt>
                <c:pt idx="20">
                  <c:v>-0.097</c:v>
                </c:pt>
                <c:pt idx="21">
                  <c:v>-0.131</c:v>
                </c:pt>
                <c:pt idx="22">
                  <c:v>-0.126</c:v>
                </c:pt>
                <c:pt idx="23">
                  <c:v>-0.162</c:v>
                </c:pt>
                <c:pt idx="24">
                  <c:v>-0.202</c:v>
                </c:pt>
                <c:pt idx="25">
                  <c:v>-0.171</c:v>
                </c:pt>
                <c:pt idx="26">
                  <c:v>-0.139</c:v>
                </c:pt>
                <c:pt idx="27">
                  <c:v>-0.116</c:v>
                </c:pt>
                <c:pt idx="28">
                  <c:v>-0.114</c:v>
                </c:pt>
                <c:pt idx="29">
                  <c:v>-0.085</c:v>
                </c:pt>
                <c:pt idx="30">
                  <c:v>-0.079</c:v>
                </c:pt>
                <c:pt idx="31">
                  <c:v>-0.068</c:v>
                </c:pt>
                <c:pt idx="32">
                  <c:v>-0.081</c:v>
                </c:pt>
                <c:pt idx="33">
                  <c:v>-0.064</c:v>
                </c:pt>
                <c:pt idx="34">
                  <c:v>-0.06</c:v>
                </c:pt>
                <c:pt idx="35">
                  <c:v>-0.077</c:v>
                </c:pt>
                <c:pt idx="36">
                  <c:v>-0.06</c:v>
                </c:pt>
                <c:pt idx="37">
                  <c:v>-0.043</c:v>
                </c:pt>
                <c:pt idx="38">
                  <c:v>-0.048</c:v>
                </c:pt>
                <c:pt idx="39">
                  <c:v>-0.085</c:v>
                </c:pt>
                <c:pt idx="40">
                  <c:v>-0.1</c:v>
                </c:pt>
                <c:pt idx="41">
                  <c:v>-0.067</c:v>
                </c:pt>
                <c:pt idx="42">
                  <c:v>-0.088</c:v>
                </c:pt>
                <c:pt idx="43">
                  <c:v>-0.069</c:v>
                </c:pt>
                <c:pt idx="44">
                  <c:v>-0.048</c:v>
                </c:pt>
              </c:numCache>
            </c:numRef>
          </c:val>
          <c:smooth val="0"/>
        </c:ser>
        <c:ser>
          <c:idx val="0"/>
          <c:order val="2"/>
          <c:tx>
            <c:v>VTSMX (Total Stock Market Index)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Data'!$A$39:$A$83</c:f>
              <c:strCache>
                <c:ptCount val="45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</c:strCache>
            </c:strRef>
          </c:cat>
          <c:val>
            <c:numRef>
              <c:f>'IRR Data'!$N$39:$N$83</c:f>
              <c:numCache>
                <c:ptCount val="45"/>
                <c:pt idx="0">
                  <c:v>0.124</c:v>
                </c:pt>
                <c:pt idx="1">
                  <c:v>0.125</c:v>
                </c:pt>
                <c:pt idx="2">
                  <c:v>0.145</c:v>
                </c:pt>
                <c:pt idx="3">
                  <c:v>0.161</c:v>
                </c:pt>
                <c:pt idx="4">
                  <c:v>0.143</c:v>
                </c:pt>
                <c:pt idx="5">
                  <c:v>0.116</c:v>
                </c:pt>
                <c:pt idx="6">
                  <c:v>0.12</c:v>
                </c:pt>
                <c:pt idx="7">
                  <c:v>0.133</c:v>
                </c:pt>
                <c:pt idx="8">
                  <c:v>0.139</c:v>
                </c:pt>
                <c:pt idx="9">
                  <c:v>0.101</c:v>
                </c:pt>
                <c:pt idx="10">
                  <c:v>0.092</c:v>
                </c:pt>
                <c:pt idx="11">
                  <c:v>0.058</c:v>
                </c:pt>
                <c:pt idx="12">
                  <c:v>0.039</c:v>
                </c:pt>
                <c:pt idx="13">
                  <c:v>0.039</c:v>
                </c:pt>
                <c:pt idx="14">
                  <c:v>0.064</c:v>
                </c:pt>
                <c:pt idx="15">
                  <c:v>0.065</c:v>
                </c:pt>
                <c:pt idx="16">
                  <c:v>0.025</c:v>
                </c:pt>
                <c:pt idx="17">
                  <c:v>0.014</c:v>
                </c:pt>
                <c:pt idx="18">
                  <c:v>0.023</c:v>
                </c:pt>
                <c:pt idx="19">
                  <c:v>-0.021</c:v>
                </c:pt>
                <c:pt idx="20">
                  <c:v>-0.097</c:v>
                </c:pt>
                <c:pt idx="21">
                  <c:v>-0.134</c:v>
                </c:pt>
                <c:pt idx="22">
                  <c:v>-0.126</c:v>
                </c:pt>
                <c:pt idx="23">
                  <c:v>-0.163</c:v>
                </c:pt>
                <c:pt idx="24">
                  <c:v>-0.202</c:v>
                </c:pt>
                <c:pt idx="25">
                  <c:v>-0.172</c:v>
                </c:pt>
                <c:pt idx="26">
                  <c:v>-0.137</c:v>
                </c:pt>
                <c:pt idx="27">
                  <c:v>-0.114</c:v>
                </c:pt>
                <c:pt idx="28">
                  <c:v>-0.111</c:v>
                </c:pt>
                <c:pt idx="29">
                  <c:v>-0.08</c:v>
                </c:pt>
                <c:pt idx="30">
                  <c:v>-0.073</c:v>
                </c:pt>
                <c:pt idx="31">
                  <c:v>-0.061</c:v>
                </c:pt>
                <c:pt idx="32">
                  <c:v>-0.076</c:v>
                </c:pt>
                <c:pt idx="33">
                  <c:v>-0.062</c:v>
                </c:pt>
                <c:pt idx="34">
                  <c:v>-0.055</c:v>
                </c:pt>
                <c:pt idx="35">
                  <c:v>-0.072</c:v>
                </c:pt>
                <c:pt idx="36">
                  <c:v>-0.054</c:v>
                </c:pt>
                <c:pt idx="37">
                  <c:v>-0.037</c:v>
                </c:pt>
                <c:pt idx="38">
                  <c:v>-0.04</c:v>
                </c:pt>
                <c:pt idx="39">
                  <c:v>-0.077</c:v>
                </c:pt>
                <c:pt idx="40">
                  <c:v>-0.094</c:v>
                </c:pt>
                <c:pt idx="41">
                  <c:v>-0.06</c:v>
                </c:pt>
                <c:pt idx="42">
                  <c:v>-0.081</c:v>
                </c:pt>
                <c:pt idx="43">
                  <c:v>-0.06</c:v>
                </c:pt>
                <c:pt idx="44">
                  <c:v>-0.04</c:v>
                </c:pt>
              </c:numCache>
            </c:numRef>
          </c:val>
          <c:smooth val="0"/>
        </c:ser>
        <c:axId val="15037909"/>
        <c:axId val="1123454"/>
      </c:lineChart>
      <c:date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T36M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30000"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0"/>
        <c:noMultiLvlLbl val="0"/>
      </c:dateAx>
      <c:valAx>
        <c:axId val="112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5"/>
          <c:y val="0.16175"/>
          <c:w val="0.40875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SE Model Club T60M IRR vs. VTSMX and VFINX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1"/>
          <c:w val="0.89375"/>
          <c:h val="0.8265"/>
        </c:manualLayout>
      </c:layout>
      <c:lineChart>
        <c:grouping val="standard"/>
        <c:varyColors val="0"/>
        <c:ser>
          <c:idx val="1"/>
          <c:order val="0"/>
          <c:tx>
            <c:v>SE Mich BI Model Club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Data'!$A$63:$A$83</c:f>
              <c:strCache>
                <c:ptCount val="21"/>
                <c:pt idx="0">
                  <c:v>39872</c:v>
                </c:pt>
                <c:pt idx="1">
                  <c:v>39903</c:v>
                </c:pt>
                <c:pt idx="2">
                  <c:v>39933</c:v>
                </c:pt>
                <c:pt idx="3">
                  <c:v>39964</c:v>
                </c:pt>
                <c:pt idx="4">
                  <c:v>39994</c:v>
                </c:pt>
                <c:pt idx="5">
                  <c:v>40025</c:v>
                </c:pt>
                <c:pt idx="6">
                  <c:v>40056</c:v>
                </c:pt>
                <c:pt idx="7">
                  <c:v>40086</c:v>
                </c:pt>
                <c:pt idx="8">
                  <c:v>40117</c:v>
                </c:pt>
                <c:pt idx="9">
                  <c:v>40147</c:v>
                </c:pt>
                <c:pt idx="10">
                  <c:v>40178</c:v>
                </c:pt>
                <c:pt idx="11">
                  <c:v>40209</c:v>
                </c:pt>
                <c:pt idx="12">
                  <c:v>40237</c:v>
                </c:pt>
                <c:pt idx="13">
                  <c:v>40268</c:v>
                </c:pt>
                <c:pt idx="14">
                  <c:v>40298</c:v>
                </c:pt>
                <c:pt idx="15">
                  <c:v>40329</c:v>
                </c:pt>
                <c:pt idx="16">
                  <c:v>40359</c:v>
                </c:pt>
                <c:pt idx="17">
                  <c:v>40390</c:v>
                </c:pt>
                <c:pt idx="18">
                  <c:v>40421</c:v>
                </c:pt>
                <c:pt idx="19">
                  <c:v>40451</c:v>
                </c:pt>
                <c:pt idx="20">
                  <c:v>40482</c:v>
                </c:pt>
              </c:strCache>
            </c:strRef>
          </c:cat>
          <c:val>
            <c:numRef>
              <c:f>'IRR Data'!$Q$63:$Q$83</c:f>
              <c:numCache>
                <c:ptCount val="21"/>
                <c:pt idx="0">
                  <c:v>-0.105</c:v>
                </c:pt>
                <c:pt idx="1">
                  <c:v>-0.071</c:v>
                </c:pt>
                <c:pt idx="2">
                  <c:v>-0.034</c:v>
                </c:pt>
                <c:pt idx="3">
                  <c:v>-0.031</c:v>
                </c:pt>
                <c:pt idx="4">
                  <c:v>-0.013</c:v>
                </c:pt>
                <c:pt idx="5">
                  <c:v>0.001</c:v>
                </c:pt>
                <c:pt idx="6">
                  <c:v>0.006</c:v>
                </c:pt>
                <c:pt idx="7">
                  <c:v>0.029</c:v>
                </c:pt>
                <c:pt idx="8">
                  <c:v>0.043</c:v>
                </c:pt>
                <c:pt idx="9">
                  <c:v>0.036</c:v>
                </c:pt>
                <c:pt idx="10">
                  <c:v>0.04</c:v>
                </c:pt>
                <c:pt idx="11">
                  <c:v>0.037</c:v>
                </c:pt>
                <c:pt idx="12">
                  <c:v>0.029</c:v>
                </c:pt>
                <c:pt idx="13">
                  <c:v>0.058</c:v>
                </c:pt>
                <c:pt idx="14">
                  <c:v>0.062</c:v>
                </c:pt>
                <c:pt idx="15">
                  <c:v>0.031</c:v>
                </c:pt>
                <c:pt idx="16">
                  <c:v>0.013</c:v>
                </c:pt>
                <c:pt idx="17">
                  <c:v>0.012</c:v>
                </c:pt>
                <c:pt idx="18">
                  <c:v>-0.002</c:v>
                </c:pt>
                <c:pt idx="19">
                  <c:v>0.031</c:v>
                </c:pt>
                <c:pt idx="20">
                  <c:v>0.039</c:v>
                </c:pt>
              </c:numCache>
            </c:numRef>
          </c:val>
          <c:smooth val="0"/>
        </c:ser>
        <c:ser>
          <c:idx val="2"/>
          <c:order val="1"/>
          <c:tx>
            <c:v>VFINX (500 Index)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Data'!$A$63:$A$83</c:f>
              <c:strCache>
                <c:ptCount val="21"/>
                <c:pt idx="0">
                  <c:v>39872</c:v>
                </c:pt>
                <c:pt idx="1">
                  <c:v>39903</c:v>
                </c:pt>
                <c:pt idx="2">
                  <c:v>39933</c:v>
                </c:pt>
                <c:pt idx="3">
                  <c:v>39964</c:v>
                </c:pt>
                <c:pt idx="4">
                  <c:v>39994</c:v>
                </c:pt>
                <c:pt idx="5">
                  <c:v>40025</c:v>
                </c:pt>
                <c:pt idx="6">
                  <c:v>40056</c:v>
                </c:pt>
                <c:pt idx="7">
                  <c:v>40086</c:v>
                </c:pt>
                <c:pt idx="8">
                  <c:v>40117</c:v>
                </c:pt>
                <c:pt idx="9">
                  <c:v>40147</c:v>
                </c:pt>
                <c:pt idx="10">
                  <c:v>40178</c:v>
                </c:pt>
                <c:pt idx="11">
                  <c:v>40209</c:v>
                </c:pt>
                <c:pt idx="12">
                  <c:v>40237</c:v>
                </c:pt>
                <c:pt idx="13">
                  <c:v>40268</c:v>
                </c:pt>
                <c:pt idx="14">
                  <c:v>40298</c:v>
                </c:pt>
                <c:pt idx="15">
                  <c:v>40329</c:v>
                </c:pt>
                <c:pt idx="16">
                  <c:v>40359</c:v>
                </c:pt>
                <c:pt idx="17">
                  <c:v>40390</c:v>
                </c:pt>
                <c:pt idx="18">
                  <c:v>40421</c:v>
                </c:pt>
                <c:pt idx="19">
                  <c:v>40451</c:v>
                </c:pt>
                <c:pt idx="20">
                  <c:v>40482</c:v>
                </c:pt>
              </c:strCache>
            </c:strRef>
          </c:cat>
          <c:val>
            <c:numRef>
              <c:f>'IRR Data'!$R$63:$R$83</c:f>
              <c:numCache>
                <c:ptCount val="21"/>
                <c:pt idx="0">
                  <c:v>-0.157</c:v>
                </c:pt>
                <c:pt idx="1">
                  <c:v>-0.128</c:v>
                </c:pt>
                <c:pt idx="2">
                  <c:v>-0.094</c:v>
                </c:pt>
                <c:pt idx="3">
                  <c:v>-0.078</c:v>
                </c:pt>
                <c:pt idx="4">
                  <c:v>-0.078</c:v>
                </c:pt>
                <c:pt idx="5">
                  <c:v>-0.052</c:v>
                </c:pt>
                <c:pt idx="6">
                  <c:v>-0.041</c:v>
                </c:pt>
                <c:pt idx="7">
                  <c:v>-0.03</c:v>
                </c:pt>
                <c:pt idx="8">
                  <c:v>-0.039</c:v>
                </c:pt>
                <c:pt idx="9">
                  <c:v>-0.021</c:v>
                </c:pt>
                <c:pt idx="10">
                  <c:v>-0.016</c:v>
                </c:pt>
                <c:pt idx="11">
                  <c:v>-0.025</c:v>
                </c:pt>
                <c:pt idx="12">
                  <c:v>-0.017</c:v>
                </c:pt>
                <c:pt idx="13">
                  <c:v>0.001</c:v>
                </c:pt>
                <c:pt idx="14">
                  <c:v>0.005</c:v>
                </c:pt>
                <c:pt idx="15">
                  <c:v>-0.019</c:v>
                </c:pt>
                <c:pt idx="16">
                  <c:v>-0.032</c:v>
                </c:pt>
                <c:pt idx="17">
                  <c:v>-0.017</c:v>
                </c:pt>
                <c:pt idx="18">
                  <c:v>-0.028</c:v>
                </c:pt>
                <c:pt idx="19">
                  <c:v>-0.008</c:v>
                </c:pt>
                <c:pt idx="20">
                  <c:v>0.005</c:v>
                </c:pt>
              </c:numCache>
            </c:numRef>
          </c:val>
          <c:smooth val="0"/>
        </c:ser>
        <c:ser>
          <c:idx val="0"/>
          <c:order val="2"/>
          <c:tx>
            <c:v>VTSMX (Total Stock Market Index)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Data'!$A$63:$A$83</c:f>
              <c:strCache>
                <c:ptCount val="21"/>
                <c:pt idx="0">
                  <c:v>39872</c:v>
                </c:pt>
                <c:pt idx="1">
                  <c:v>39903</c:v>
                </c:pt>
                <c:pt idx="2">
                  <c:v>39933</c:v>
                </c:pt>
                <c:pt idx="3">
                  <c:v>39964</c:v>
                </c:pt>
                <c:pt idx="4">
                  <c:v>39994</c:v>
                </c:pt>
                <c:pt idx="5">
                  <c:v>40025</c:v>
                </c:pt>
                <c:pt idx="6">
                  <c:v>40056</c:v>
                </c:pt>
                <c:pt idx="7">
                  <c:v>40086</c:v>
                </c:pt>
                <c:pt idx="8">
                  <c:v>40117</c:v>
                </c:pt>
                <c:pt idx="9">
                  <c:v>40147</c:v>
                </c:pt>
                <c:pt idx="10">
                  <c:v>40178</c:v>
                </c:pt>
                <c:pt idx="11">
                  <c:v>40209</c:v>
                </c:pt>
                <c:pt idx="12">
                  <c:v>40237</c:v>
                </c:pt>
                <c:pt idx="13">
                  <c:v>40268</c:v>
                </c:pt>
                <c:pt idx="14">
                  <c:v>40298</c:v>
                </c:pt>
                <c:pt idx="15">
                  <c:v>40329</c:v>
                </c:pt>
                <c:pt idx="16">
                  <c:v>40359</c:v>
                </c:pt>
                <c:pt idx="17">
                  <c:v>40390</c:v>
                </c:pt>
                <c:pt idx="18">
                  <c:v>40421</c:v>
                </c:pt>
                <c:pt idx="19">
                  <c:v>40451</c:v>
                </c:pt>
                <c:pt idx="20">
                  <c:v>40482</c:v>
                </c:pt>
              </c:strCache>
            </c:strRef>
          </c:cat>
          <c:val>
            <c:numRef>
              <c:f>'IRR Data'!$S$63:$S$83</c:f>
              <c:numCache>
                <c:ptCount val="21"/>
                <c:pt idx="0">
                  <c:v>-0.154</c:v>
                </c:pt>
                <c:pt idx="1">
                  <c:v>-0.125</c:v>
                </c:pt>
                <c:pt idx="2">
                  <c:v>-0.091</c:v>
                </c:pt>
                <c:pt idx="3">
                  <c:v>-0.073</c:v>
                </c:pt>
                <c:pt idx="4">
                  <c:v>-0.073</c:v>
                </c:pt>
                <c:pt idx="5">
                  <c:v>-0.046</c:v>
                </c:pt>
                <c:pt idx="6">
                  <c:v>-0.035</c:v>
                </c:pt>
                <c:pt idx="7">
                  <c:v>-0.023</c:v>
                </c:pt>
                <c:pt idx="8">
                  <c:v>-0.034</c:v>
                </c:pt>
                <c:pt idx="9">
                  <c:v>-0.017</c:v>
                </c:pt>
                <c:pt idx="10">
                  <c:v>-0.01</c:v>
                </c:pt>
                <c:pt idx="11">
                  <c:v>-0.02</c:v>
                </c:pt>
                <c:pt idx="12">
                  <c:v>-0.01</c:v>
                </c:pt>
                <c:pt idx="13">
                  <c:v>0.008</c:v>
                </c:pt>
                <c:pt idx="14">
                  <c:v>0.014</c:v>
                </c:pt>
                <c:pt idx="15">
                  <c:v>-0.011</c:v>
                </c:pt>
                <c:pt idx="16">
                  <c:v>-0.026</c:v>
                </c:pt>
                <c:pt idx="17">
                  <c:v>-0.012</c:v>
                </c:pt>
                <c:pt idx="18">
                  <c:v>-0.023</c:v>
                </c:pt>
                <c:pt idx="19">
                  <c:v>-0.002</c:v>
                </c:pt>
                <c:pt idx="20">
                  <c:v>0.012</c:v>
                </c:pt>
              </c:numCache>
            </c:numRef>
          </c:val>
          <c:smooth val="0"/>
        </c:ser>
        <c:axId val="10111087"/>
        <c:axId val="23890920"/>
      </c:lineChart>
      <c:date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T60M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30000"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0"/>
        <c:noMultiLvlLbl val="0"/>
      </c:dateAx>
      <c:valAx>
        <c:axId val="238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5"/>
          <c:y val="0.1505"/>
          <c:w val="0.408"/>
          <c:h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SE Model Club TTM Relative Return vs. VFINX and VTSMX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775"/>
          <c:w val="0.89325"/>
          <c:h val="0.82975"/>
        </c:manualLayout>
      </c:layout>
      <c:lineChart>
        <c:grouping val="standard"/>
        <c:varyColors val="0"/>
        <c:ser>
          <c:idx val="1"/>
          <c:order val="0"/>
          <c:tx>
            <c:v>Model Club Rel Return to VFINX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Data'!$A$15:$A$83</c:f>
              <c:strCache>
                <c:ptCount val="69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</c:strCache>
            </c:strRef>
          </c:cat>
          <c:val>
            <c:numRef>
              <c:f>'IRR Data'!$E$15:$E$83</c:f>
              <c:numCache>
                <c:ptCount val="69"/>
                <c:pt idx="0">
                  <c:v>0.32300000000000006</c:v>
                </c:pt>
                <c:pt idx="1">
                  <c:v>0.02099999999999999</c:v>
                </c:pt>
                <c:pt idx="2">
                  <c:v>0.027000000000000003</c:v>
                </c:pt>
                <c:pt idx="3">
                  <c:v>0.085</c:v>
                </c:pt>
                <c:pt idx="4">
                  <c:v>0.26999999999999996</c:v>
                </c:pt>
                <c:pt idx="5">
                  <c:v>0.14700000000000002</c:v>
                </c:pt>
                <c:pt idx="6">
                  <c:v>0.134</c:v>
                </c:pt>
                <c:pt idx="7">
                  <c:v>0.036000000000000004</c:v>
                </c:pt>
                <c:pt idx="8">
                  <c:v>0.348</c:v>
                </c:pt>
                <c:pt idx="9">
                  <c:v>0.175</c:v>
                </c:pt>
                <c:pt idx="10">
                  <c:v>0.199</c:v>
                </c:pt>
                <c:pt idx="11">
                  <c:v>-0.012999999999999998</c:v>
                </c:pt>
                <c:pt idx="12">
                  <c:v>-0.133</c:v>
                </c:pt>
                <c:pt idx="13">
                  <c:v>0.021999999999999992</c:v>
                </c:pt>
                <c:pt idx="14">
                  <c:v>-0.0040000000000000036</c:v>
                </c:pt>
                <c:pt idx="15">
                  <c:v>-0.04100000000000001</c:v>
                </c:pt>
                <c:pt idx="16">
                  <c:v>-0.102</c:v>
                </c:pt>
                <c:pt idx="17">
                  <c:v>-0.138</c:v>
                </c:pt>
                <c:pt idx="18">
                  <c:v>-0.156</c:v>
                </c:pt>
                <c:pt idx="19">
                  <c:v>-0.124</c:v>
                </c:pt>
                <c:pt idx="20">
                  <c:v>-0.14700000000000002</c:v>
                </c:pt>
                <c:pt idx="21">
                  <c:v>-0.19</c:v>
                </c:pt>
                <c:pt idx="22">
                  <c:v>-0.115</c:v>
                </c:pt>
                <c:pt idx="23">
                  <c:v>-0.10800000000000001</c:v>
                </c:pt>
                <c:pt idx="24">
                  <c:v>-0.08099999999999999</c:v>
                </c:pt>
                <c:pt idx="25">
                  <c:v>-0.083</c:v>
                </c:pt>
                <c:pt idx="26">
                  <c:v>-0.093</c:v>
                </c:pt>
                <c:pt idx="27">
                  <c:v>-0.032</c:v>
                </c:pt>
                <c:pt idx="28">
                  <c:v>0.016999999999999987</c:v>
                </c:pt>
                <c:pt idx="29">
                  <c:v>0.061</c:v>
                </c:pt>
                <c:pt idx="30">
                  <c:v>0.089</c:v>
                </c:pt>
                <c:pt idx="31">
                  <c:v>0.063</c:v>
                </c:pt>
                <c:pt idx="32">
                  <c:v>0.07300000000000001</c:v>
                </c:pt>
                <c:pt idx="33">
                  <c:v>0.047</c:v>
                </c:pt>
                <c:pt idx="34">
                  <c:v>0.021000000000000005</c:v>
                </c:pt>
                <c:pt idx="35">
                  <c:v>0.027000000000000003</c:v>
                </c:pt>
                <c:pt idx="36">
                  <c:v>0.006000000000000005</c:v>
                </c:pt>
                <c:pt idx="37">
                  <c:v>0.018000000000000002</c:v>
                </c:pt>
                <c:pt idx="38">
                  <c:v>0.026999999999999996</c:v>
                </c:pt>
                <c:pt idx="39">
                  <c:v>0.034</c:v>
                </c:pt>
                <c:pt idx="40">
                  <c:v>0.03799999999999999</c:v>
                </c:pt>
                <c:pt idx="41">
                  <c:v>0.056999999999999995</c:v>
                </c:pt>
                <c:pt idx="42">
                  <c:v>0.079</c:v>
                </c:pt>
                <c:pt idx="43">
                  <c:v>0.09000000000000002</c:v>
                </c:pt>
                <c:pt idx="44">
                  <c:v>0.056999999999999995</c:v>
                </c:pt>
                <c:pt idx="45">
                  <c:v>0.11199999999999999</c:v>
                </c:pt>
                <c:pt idx="46">
                  <c:v>0.09399999999999997</c:v>
                </c:pt>
                <c:pt idx="47">
                  <c:v>0.129</c:v>
                </c:pt>
                <c:pt idx="48">
                  <c:v>0.187</c:v>
                </c:pt>
                <c:pt idx="49">
                  <c:v>0.207</c:v>
                </c:pt>
                <c:pt idx="50">
                  <c:v>0.206</c:v>
                </c:pt>
                <c:pt idx="51">
                  <c:v>0.155</c:v>
                </c:pt>
                <c:pt idx="52">
                  <c:v>0.17</c:v>
                </c:pt>
                <c:pt idx="53">
                  <c:v>0.14500000000000002</c:v>
                </c:pt>
                <c:pt idx="54">
                  <c:v>0.11599999999999999</c:v>
                </c:pt>
                <c:pt idx="55">
                  <c:v>0.211</c:v>
                </c:pt>
                <c:pt idx="56">
                  <c:v>0.18100000000000002</c:v>
                </c:pt>
                <c:pt idx="57">
                  <c:v>0.18100000000000005</c:v>
                </c:pt>
                <c:pt idx="58">
                  <c:v>0.24000000000000002</c:v>
                </c:pt>
                <c:pt idx="59">
                  <c:v>0.125</c:v>
                </c:pt>
                <c:pt idx="60">
                  <c:v>0.007000000000000006</c:v>
                </c:pt>
                <c:pt idx="61">
                  <c:v>0.07500000000000007</c:v>
                </c:pt>
                <c:pt idx="62">
                  <c:v>0.03699999999999998</c:v>
                </c:pt>
                <c:pt idx="63">
                  <c:v>0.069</c:v>
                </c:pt>
                <c:pt idx="64">
                  <c:v>0.025999999999999995</c:v>
                </c:pt>
                <c:pt idx="65">
                  <c:v>-0.007999999999999993</c:v>
                </c:pt>
                <c:pt idx="66">
                  <c:v>-0.028000000000000004</c:v>
                </c:pt>
                <c:pt idx="67">
                  <c:v>-0.04200000000000001</c:v>
                </c:pt>
                <c:pt idx="68">
                  <c:v>-0.045</c:v>
                </c:pt>
              </c:numCache>
            </c:numRef>
          </c:val>
          <c:smooth val="0"/>
        </c:ser>
        <c:ser>
          <c:idx val="2"/>
          <c:order val="1"/>
          <c:tx>
            <c:v>Model Club Rel Return to VTSMX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'IRR Data'!$F$15:$F$83</c:f>
              <c:numCache>
                <c:ptCount val="69"/>
                <c:pt idx="0">
                  <c:v>0.30500000000000005</c:v>
                </c:pt>
                <c:pt idx="1">
                  <c:v>0.006999999999999992</c:v>
                </c:pt>
                <c:pt idx="2">
                  <c:v>0.022000000000000006</c:v>
                </c:pt>
                <c:pt idx="3">
                  <c:v>0.07100000000000001</c:v>
                </c:pt>
                <c:pt idx="4">
                  <c:v>0.24599999999999997</c:v>
                </c:pt>
                <c:pt idx="5">
                  <c:v>0.11500000000000002</c:v>
                </c:pt>
                <c:pt idx="6">
                  <c:v>0.10499999999999998</c:v>
                </c:pt>
                <c:pt idx="7">
                  <c:v>0.01200000000000001</c:v>
                </c:pt>
                <c:pt idx="8">
                  <c:v>0.33099999999999996</c:v>
                </c:pt>
                <c:pt idx="9">
                  <c:v>0.16</c:v>
                </c:pt>
                <c:pt idx="10">
                  <c:v>0.184</c:v>
                </c:pt>
                <c:pt idx="11">
                  <c:v>-0.04100000000000001</c:v>
                </c:pt>
                <c:pt idx="12">
                  <c:v>-0.156</c:v>
                </c:pt>
                <c:pt idx="13">
                  <c:v>-0.009000000000000008</c:v>
                </c:pt>
                <c:pt idx="14">
                  <c:v>-0.033</c:v>
                </c:pt>
                <c:pt idx="15">
                  <c:v>-0.059</c:v>
                </c:pt>
                <c:pt idx="16">
                  <c:v>-0.114</c:v>
                </c:pt>
                <c:pt idx="17">
                  <c:v>-0.137</c:v>
                </c:pt>
                <c:pt idx="18">
                  <c:v>-0.15400000000000003</c:v>
                </c:pt>
                <c:pt idx="19">
                  <c:v>-0.11699999999999999</c:v>
                </c:pt>
                <c:pt idx="20">
                  <c:v>-0.14700000000000002</c:v>
                </c:pt>
                <c:pt idx="21">
                  <c:v>-0.192</c:v>
                </c:pt>
                <c:pt idx="22">
                  <c:v>-0.114</c:v>
                </c:pt>
                <c:pt idx="23">
                  <c:v>-0.10200000000000001</c:v>
                </c:pt>
                <c:pt idx="24">
                  <c:v>-0.07899999999999999</c:v>
                </c:pt>
                <c:pt idx="25">
                  <c:v>-0.078</c:v>
                </c:pt>
                <c:pt idx="26">
                  <c:v>-0.08399999999999999</c:v>
                </c:pt>
                <c:pt idx="27">
                  <c:v>-0.028000000000000025</c:v>
                </c:pt>
                <c:pt idx="28">
                  <c:v>0.01899999999999999</c:v>
                </c:pt>
                <c:pt idx="29">
                  <c:v>0.056999999999999995</c:v>
                </c:pt>
                <c:pt idx="30">
                  <c:v>0.08600000000000002</c:v>
                </c:pt>
                <c:pt idx="31">
                  <c:v>0.056999999999999995</c:v>
                </c:pt>
                <c:pt idx="32">
                  <c:v>0.067</c:v>
                </c:pt>
                <c:pt idx="33">
                  <c:v>0.049</c:v>
                </c:pt>
                <c:pt idx="34">
                  <c:v>0.020000000000000004</c:v>
                </c:pt>
                <c:pt idx="35">
                  <c:v>0.031</c:v>
                </c:pt>
                <c:pt idx="36">
                  <c:v>0.010000000000000002</c:v>
                </c:pt>
                <c:pt idx="37">
                  <c:v>0.023999999999999994</c:v>
                </c:pt>
                <c:pt idx="38">
                  <c:v>0.027999999999999997</c:v>
                </c:pt>
                <c:pt idx="39">
                  <c:v>0.027999999999999997</c:v>
                </c:pt>
                <c:pt idx="40">
                  <c:v>0.031000000000000014</c:v>
                </c:pt>
                <c:pt idx="41">
                  <c:v>0.045</c:v>
                </c:pt>
                <c:pt idx="42">
                  <c:v>0.067</c:v>
                </c:pt>
                <c:pt idx="43">
                  <c:v>0.08200000000000002</c:v>
                </c:pt>
                <c:pt idx="44">
                  <c:v>0.059</c:v>
                </c:pt>
                <c:pt idx="45">
                  <c:v>0.11699999999999999</c:v>
                </c:pt>
                <c:pt idx="46">
                  <c:v>0.09399999999999997</c:v>
                </c:pt>
                <c:pt idx="47">
                  <c:v>0.129</c:v>
                </c:pt>
                <c:pt idx="48">
                  <c:v>0.185</c:v>
                </c:pt>
                <c:pt idx="49">
                  <c:v>0.205</c:v>
                </c:pt>
                <c:pt idx="50">
                  <c:v>0.19899999999999998</c:v>
                </c:pt>
                <c:pt idx="51">
                  <c:v>0.155</c:v>
                </c:pt>
                <c:pt idx="52">
                  <c:v>0.169</c:v>
                </c:pt>
                <c:pt idx="53">
                  <c:v>0.14400000000000002</c:v>
                </c:pt>
                <c:pt idx="54">
                  <c:v>0.11399999999999999</c:v>
                </c:pt>
                <c:pt idx="55">
                  <c:v>0.20099999999999998</c:v>
                </c:pt>
                <c:pt idx="56">
                  <c:v>0.16800000000000004</c:v>
                </c:pt>
                <c:pt idx="57">
                  <c:v>0.15400000000000003</c:v>
                </c:pt>
                <c:pt idx="58">
                  <c:v>0.217</c:v>
                </c:pt>
                <c:pt idx="59">
                  <c:v>0.10499999999999998</c:v>
                </c:pt>
                <c:pt idx="60">
                  <c:v>-0.02400000000000002</c:v>
                </c:pt>
                <c:pt idx="61">
                  <c:v>0.04500000000000004</c:v>
                </c:pt>
                <c:pt idx="62">
                  <c:v>0.013999999999999957</c:v>
                </c:pt>
                <c:pt idx="63">
                  <c:v>0.04899999999999999</c:v>
                </c:pt>
                <c:pt idx="64">
                  <c:v>0.013000000000000012</c:v>
                </c:pt>
                <c:pt idx="65">
                  <c:v>-0.019000000000000003</c:v>
                </c:pt>
                <c:pt idx="66">
                  <c:v>-0.036</c:v>
                </c:pt>
                <c:pt idx="67">
                  <c:v>-0.05299999999999999</c:v>
                </c:pt>
                <c:pt idx="68">
                  <c:v>-0.06599999999999999</c:v>
                </c:pt>
              </c:numCache>
            </c:numRef>
          </c:val>
          <c:smooth val="0"/>
        </c:ser>
        <c:axId val="13691689"/>
        <c:axId val="56116338"/>
      </c:lineChart>
      <c:date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TTM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30000"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0"/>
        <c:noMultiLvlLbl val="0"/>
      </c:date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172"/>
          <c:w val="0.40875"/>
          <c:h val="0.0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SE Model Club T36M Relative Return vs. VFINX and VTSMX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875"/>
          <c:w val="0.89325"/>
          <c:h val="0.8285"/>
        </c:manualLayout>
      </c:layout>
      <c:lineChart>
        <c:grouping val="standard"/>
        <c:varyColors val="0"/>
        <c:ser>
          <c:idx val="1"/>
          <c:order val="0"/>
          <c:tx>
            <c:v>Model Club Rel Return to VFINX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Data'!$A$39:$A$83</c:f>
              <c:strCache>
                <c:ptCount val="45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</c:strCache>
            </c:strRef>
          </c:cat>
          <c:val>
            <c:numRef>
              <c:f>'IRR Data'!$O$39:$O$83</c:f>
              <c:numCache>
                <c:ptCount val="45"/>
                <c:pt idx="0">
                  <c:v>-0.048</c:v>
                </c:pt>
                <c:pt idx="1">
                  <c:v>-0.066</c:v>
                </c:pt>
                <c:pt idx="2">
                  <c:v>-0.06200000000000001</c:v>
                </c:pt>
                <c:pt idx="3">
                  <c:v>-0.06999999999999999</c:v>
                </c:pt>
                <c:pt idx="4">
                  <c:v>-0.022000000000000006</c:v>
                </c:pt>
                <c:pt idx="5">
                  <c:v>-0.024999999999999994</c:v>
                </c:pt>
                <c:pt idx="6">
                  <c:v>-0.023000000000000007</c:v>
                </c:pt>
                <c:pt idx="7">
                  <c:v>-0.027999999999999997</c:v>
                </c:pt>
                <c:pt idx="8">
                  <c:v>0.0040000000000000036</c:v>
                </c:pt>
                <c:pt idx="9">
                  <c:v>-0.057</c:v>
                </c:pt>
                <c:pt idx="10">
                  <c:v>-0.053</c:v>
                </c:pt>
                <c:pt idx="11">
                  <c:v>-0.025</c:v>
                </c:pt>
                <c:pt idx="12">
                  <c:v>-0.07999999999999999</c:v>
                </c:pt>
                <c:pt idx="13">
                  <c:v>-0.061</c:v>
                </c:pt>
                <c:pt idx="14">
                  <c:v>-0.045</c:v>
                </c:pt>
                <c:pt idx="15">
                  <c:v>-0.036</c:v>
                </c:pt>
                <c:pt idx="16">
                  <c:v>-0.020999999999999998</c:v>
                </c:pt>
                <c:pt idx="17">
                  <c:v>-0.013</c:v>
                </c:pt>
                <c:pt idx="18">
                  <c:v>-0.005000000000000001</c:v>
                </c:pt>
                <c:pt idx="19">
                  <c:v>0.0010000000000000009</c:v>
                </c:pt>
                <c:pt idx="20">
                  <c:v>0.016</c:v>
                </c:pt>
                <c:pt idx="21">
                  <c:v>0.007000000000000006</c:v>
                </c:pt>
                <c:pt idx="22">
                  <c:v>0.008000000000000007</c:v>
                </c:pt>
                <c:pt idx="23">
                  <c:v>0.054000000000000006</c:v>
                </c:pt>
                <c:pt idx="24">
                  <c:v>0.065</c:v>
                </c:pt>
                <c:pt idx="25">
                  <c:v>0.06100000000000001</c:v>
                </c:pt>
                <c:pt idx="26">
                  <c:v>0.07100000000000001</c:v>
                </c:pt>
                <c:pt idx="27">
                  <c:v>0.059000000000000004</c:v>
                </c:pt>
                <c:pt idx="28">
                  <c:v>0.08</c:v>
                </c:pt>
                <c:pt idx="29">
                  <c:v>0.08</c:v>
                </c:pt>
                <c:pt idx="30">
                  <c:v>0.078</c:v>
                </c:pt>
                <c:pt idx="31">
                  <c:v>0.095</c:v>
                </c:pt>
                <c:pt idx="32">
                  <c:v>0.098</c:v>
                </c:pt>
                <c:pt idx="33">
                  <c:v>0.095</c:v>
                </c:pt>
                <c:pt idx="34">
                  <c:v>0.1</c:v>
                </c:pt>
                <c:pt idx="35">
                  <c:v>0.094</c:v>
                </c:pt>
                <c:pt idx="36">
                  <c:v>0.092</c:v>
                </c:pt>
                <c:pt idx="37">
                  <c:v>0.107</c:v>
                </c:pt>
                <c:pt idx="38">
                  <c:v>0.101</c:v>
                </c:pt>
                <c:pt idx="39">
                  <c:v>0.10200000000000001</c:v>
                </c:pt>
                <c:pt idx="40">
                  <c:v>0.08800000000000001</c:v>
                </c:pt>
                <c:pt idx="41">
                  <c:v>0.063</c:v>
                </c:pt>
                <c:pt idx="42">
                  <c:v>0.06</c:v>
                </c:pt>
                <c:pt idx="43">
                  <c:v>0.07400000000000001</c:v>
                </c:pt>
                <c:pt idx="44">
                  <c:v>0.07300000000000001</c:v>
                </c:pt>
              </c:numCache>
            </c:numRef>
          </c:val>
          <c:smooth val="0"/>
        </c:ser>
        <c:ser>
          <c:idx val="2"/>
          <c:order val="1"/>
          <c:tx>
            <c:v>Model Club Rel Return to VTSMX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Data'!$A$39:$A$83</c:f>
              <c:strCache>
                <c:ptCount val="45"/>
                <c:pt idx="0">
                  <c:v>39141</c:v>
                </c:pt>
                <c:pt idx="1">
                  <c:v>39172</c:v>
                </c:pt>
                <c:pt idx="2">
                  <c:v>39202</c:v>
                </c:pt>
                <c:pt idx="3">
                  <c:v>39233</c:v>
                </c:pt>
                <c:pt idx="4">
                  <c:v>39263</c:v>
                </c:pt>
                <c:pt idx="5">
                  <c:v>39294</c:v>
                </c:pt>
                <c:pt idx="6">
                  <c:v>39325</c:v>
                </c:pt>
                <c:pt idx="7">
                  <c:v>39355</c:v>
                </c:pt>
                <c:pt idx="8">
                  <c:v>39386</c:v>
                </c:pt>
                <c:pt idx="9">
                  <c:v>39416</c:v>
                </c:pt>
                <c:pt idx="10">
                  <c:v>39447</c:v>
                </c:pt>
                <c:pt idx="11">
                  <c:v>39478</c:v>
                </c:pt>
                <c:pt idx="12">
                  <c:v>39507</c:v>
                </c:pt>
                <c:pt idx="13">
                  <c:v>39538</c:v>
                </c:pt>
                <c:pt idx="14">
                  <c:v>39568</c:v>
                </c:pt>
                <c:pt idx="15">
                  <c:v>39599</c:v>
                </c:pt>
                <c:pt idx="16">
                  <c:v>39629</c:v>
                </c:pt>
                <c:pt idx="17">
                  <c:v>39660</c:v>
                </c:pt>
                <c:pt idx="18">
                  <c:v>39691</c:v>
                </c:pt>
                <c:pt idx="19">
                  <c:v>39721</c:v>
                </c:pt>
                <c:pt idx="20">
                  <c:v>39752</c:v>
                </c:pt>
                <c:pt idx="21">
                  <c:v>39782</c:v>
                </c:pt>
                <c:pt idx="22">
                  <c:v>39813</c:v>
                </c:pt>
                <c:pt idx="23">
                  <c:v>39844</c:v>
                </c:pt>
                <c:pt idx="24">
                  <c:v>39872</c:v>
                </c:pt>
                <c:pt idx="25">
                  <c:v>39903</c:v>
                </c:pt>
                <c:pt idx="26">
                  <c:v>39933</c:v>
                </c:pt>
                <c:pt idx="27">
                  <c:v>39964</c:v>
                </c:pt>
                <c:pt idx="28">
                  <c:v>39994</c:v>
                </c:pt>
                <c:pt idx="29">
                  <c:v>40025</c:v>
                </c:pt>
                <c:pt idx="30">
                  <c:v>40056</c:v>
                </c:pt>
                <c:pt idx="31">
                  <c:v>40086</c:v>
                </c:pt>
                <c:pt idx="32">
                  <c:v>40117</c:v>
                </c:pt>
                <c:pt idx="33">
                  <c:v>40147</c:v>
                </c:pt>
                <c:pt idx="34">
                  <c:v>40178</c:v>
                </c:pt>
                <c:pt idx="35">
                  <c:v>40209</c:v>
                </c:pt>
                <c:pt idx="36">
                  <c:v>40237</c:v>
                </c:pt>
                <c:pt idx="37">
                  <c:v>40268</c:v>
                </c:pt>
                <c:pt idx="38">
                  <c:v>40298</c:v>
                </c:pt>
                <c:pt idx="39">
                  <c:v>40329</c:v>
                </c:pt>
                <c:pt idx="40">
                  <c:v>40359</c:v>
                </c:pt>
                <c:pt idx="41">
                  <c:v>40390</c:v>
                </c:pt>
                <c:pt idx="42">
                  <c:v>40421</c:v>
                </c:pt>
                <c:pt idx="43">
                  <c:v>40451</c:v>
                </c:pt>
                <c:pt idx="44">
                  <c:v>40482</c:v>
                </c:pt>
              </c:strCache>
            </c:strRef>
          </c:cat>
          <c:val>
            <c:numRef>
              <c:f>'IRR Data'!$P$39:$P$83</c:f>
              <c:numCache>
                <c:ptCount val="45"/>
                <c:pt idx="0">
                  <c:v>-0.057999999999999996</c:v>
                </c:pt>
                <c:pt idx="1">
                  <c:v>-0.076</c:v>
                </c:pt>
                <c:pt idx="2">
                  <c:v>-0.06899999999999999</c:v>
                </c:pt>
                <c:pt idx="3">
                  <c:v>-0.079</c:v>
                </c:pt>
                <c:pt idx="4">
                  <c:v>-0.029999999999999985</c:v>
                </c:pt>
                <c:pt idx="5">
                  <c:v>-0.031</c:v>
                </c:pt>
                <c:pt idx="6">
                  <c:v>-0.028999999999999998</c:v>
                </c:pt>
                <c:pt idx="7">
                  <c:v>-0.032</c:v>
                </c:pt>
                <c:pt idx="8">
                  <c:v>-0.0010000000000000009</c:v>
                </c:pt>
                <c:pt idx="9">
                  <c:v>-0.060000000000000005</c:v>
                </c:pt>
                <c:pt idx="10">
                  <c:v>-0.055</c:v>
                </c:pt>
                <c:pt idx="11">
                  <c:v>-0.027000000000000003</c:v>
                </c:pt>
                <c:pt idx="12">
                  <c:v>-0.08299999999999999</c:v>
                </c:pt>
                <c:pt idx="13">
                  <c:v>-0.063</c:v>
                </c:pt>
                <c:pt idx="14">
                  <c:v>-0.049</c:v>
                </c:pt>
                <c:pt idx="15">
                  <c:v>-0.042</c:v>
                </c:pt>
                <c:pt idx="16">
                  <c:v>-0.028</c:v>
                </c:pt>
                <c:pt idx="17">
                  <c:v>-0.018000000000000002</c:v>
                </c:pt>
                <c:pt idx="18">
                  <c:v>-0.011</c:v>
                </c:pt>
                <c:pt idx="19">
                  <c:v>-0.002999999999999999</c:v>
                </c:pt>
                <c:pt idx="20">
                  <c:v>0.016</c:v>
                </c:pt>
                <c:pt idx="21">
                  <c:v>0.010000000000000009</c:v>
                </c:pt>
                <c:pt idx="22">
                  <c:v>0.008000000000000007</c:v>
                </c:pt>
                <c:pt idx="23">
                  <c:v>0.05500000000000001</c:v>
                </c:pt>
                <c:pt idx="24">
                  <c:v>0.065</c:v>
                </c:pt>
                <c:pt idx="25">
                  <c:v>0.061999999999999986</c:v>
                </c:pt>
                <c:pt idx="26">
                  <c:v>0.069</c:v>
                </c:pt>
                <c:pt idx="27">
                  <c:v>0.057</c:v>
                </c:pt>
                <c:pt idx="28">
                  <c:v>0.077</c:v>
                </c:pt>
                <c:pt idx="29">
                  <c:v>0.075</c:v>
                </c:pt>
                <c:pt idx="30">
                  <c:v>0.072</c:v>
                </c:pt>
                <c:pt idx="31">
                  <c:v>0.088</c:v>
                </c:pt>
                <c:pt idx="32">
                  <c:v>0.093</c:v>
                </c:pt>
                <c:pt idx="33">
                  <c:v>0.093</c:v>
                </c:pt>
                <c:pt idx="34">
                  <c:v>0.095</c:v>
                </c:pt>
                <c:pt idx="35">
                  <c:v>0.089</c:v>
                </c:pt>
                <c:pt idx="36">
                  <c:v>0.086</c:v>
                </c:pt>
                <c:pt idx="37">
                  <c:v>0.101</c:v>
                </c:pt>
                <c:pt idx="38">
                  <c:v>0.093</c:v>
                </c:pt>
                <c:pt idx="39">
                  <c:v>0.094</c:v>
                </c:pt>
                <c:pt idx="40">
                  <c:v>0.082</c:v>
                </c:pt>
                <c:pt idx="41">
                  <c:v>0.055999999999999994</c:v>
                </c:pt>
                <c:pt idx="42">
                  <c:v>0.053000000000000005</c:v>
                </c:pt>
                <c:pt idx="43">
                  <c:v>0.065</c:v>
                </c:pt>
                <c:pt idx="44">
                  <c:v>0.065</c:v>
                </c:pt>
              </c:numCache>
            </c:numRef>
          </c:val>
          <c:smooth val="0"/>
        </c:ser>
        <c:axId val="35284995"/>
        <c:axId val="49129500"/>
      </c:lineChart>
      <c:date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T36M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30000"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0"/>
        <c:noMultiLvlLbl val="0"/>
      </c:date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17425"/>
          <c:w val="0.408"/>
          <c:h val="0.0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SE Model Club T60M Relative Return vs. VFINX and VTSMX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1875"/>
          <c:w val="0.89325"/>
          <c:h val="0.8285"/>
        </c:manualLayout>
      </c:layout>
      <c:lineChart>
        <c:grouping val="standard"/>
        <c:varyColors val="0"/>
        <c:ser>
          <c:idx val="1"/>
          <c:order val="0"/>
          <c:tx>
            <c:v>Model Club Rel Return to VFINX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Data'!$A$63:$A$83</c:f>
              <c:strCache>
                <c:ptCount val="21"/>
                <c:pt idx="0">
                  <c:v>39872</c:v>
                </c:pt>
                <c:pt idx="1">
                  <c:v>39903</c:v>
                </c:pt>
                <c:pt idx="2">
                  <c:v>39933</c:v>
                </c:pt>
                <c:pt idx="3">
                  <c:v>39964</c:v>
                </c:pt>
                <c:pt idx="4">
                  <c:v>39994</c:v>
                </c:pt>
                <c:pt idx="5">
                  <c:v>40025</c:v>
                </c:pt>
                <c:pt idx="6">
                  <c:v>40056</c:v>
                </c:pt>
                <c:pt idx="7">
                  <c:v>40086</c:v>
                </c:pt>
                <c:pt idx="8">
                  <c:v>40117</c:v>
                </c:pt>
                <c:pt idx="9">
                  <c:v>40147</c:v>
                </c:pt>
                <c:pt idx="10">
                  <c:v>40178</c:v>
                </c:pt>
                <c:pt idx="11">
                  <c:v>40209</c:v>
                </c:pt>
                <c:pt idx="12">
                  <c:v>40237</c:v>
                </c:pt>
                <c:pt idx="13">
                  <c:v>40268</c:v>
                </c:pt>
                <c:pt idx="14">
                  <c:v>40298</c:v>
                </c:pt>
                <c:pt idx="15">
                  <c:v>40329</c:v>
                </c:pt>
                <c:pt idx="16">
                  <c:v>40359</c:v>
                </c:pt>
                <c:pt idx="17">
                  <c:v>40390</c:v>
                </c:pt>
                <c:pt idx="18">
                  <c:v>40421</c:v>
                </c:pt>
                <c:pt idx="19">
                  <c:v>40451</c:v>
                </c:pt>
                <c:pt idx="20">
                  <c:v>40482</c:v>
                </c:pt>
              </c:strCache>
            </c:strRef>
          </c:cat>
          <c:val>
            <c:numRef>
              <c:f>'IRR Data'!$T$63:$T$83</c:f>
              <c:numCache>
                <c:ptCount val="21"/>
                <c:pt idx="0">
                  <c:v>0.052000000000000005</c:v>
                </c:pt>
                <c:pt idx="1">
                  <c:v>0.05700000000000001</c:v>
                </c:pt>
                <c:pt idx="2">
                  <c:v>0.06</c:v>
                </c:pt>
                <c:pt idx="3">
                  <c:v>0.047</c:v>
                </c:pt>
                <c:pt idx="4">
                  <c:v>0.065</c:v>
                </c:pt>
                <c:pt idx="5">
                  <c:v>0.053</c:v>
                </c:pt>
                <c:pt idx="6">
                  <c:v>0.047</c:v>
                </c:pt>
                <c:pt idx="7">
                  <c:v>0.059</c:v>
                </c:pt>
                <c:pt idx="8">
                  <c:v>0.08199999999999999</c:v>
                </c:pt>
                <c:pt idx="9">
                  <c:v>0.056999999999999995</c:v>
                </c:pt>
                <c:pt idx="10">
                  <c:v>0.056</c:v>
                </c:pt>
                <c:pt idx="11">
                  <c:v>0.062</c:v>
                </c:pt>
                <c:pt idx="12">
                  <c:v>0.046</c:v>
                </c:pt>
                <c:pt idx="13">
                  <c:v>0.057</c:v>
                </c:pt>
                <c:pt idx="14">
                  <c:v>0.057</c:v>
                </c:pt>
                <c:pt idx="15">
                  <c:v>0.05</c:v>
                </c:pt>
                <c:pt idx="16">
                  <c:v>0.045</c:v>
                </c:pt>
                <c:pt idx="17">
                  <c:v>0.029</c:v>
                </c:pt>
                <c:pt idx="18">
                  <c:v>0.026000000000000002</c:v>
                </c:pt>
                <c:pt idx="19">
                  <c:v>0.039</c:v>
                </c:pt>
                <c:pt idx="20">
                  <c:v>0.034</c:v>
                </c:pt>
              </c:numCache>
            </c:numRef>
          </c:val>
          <c:smooth val="0"/>
        </c:ser>
        <c:ser>
          <c:idx val="2"/>
          <c:order val="1"/>
          <c:tx>
            <c:v>Model Club Rel Return to VTSMX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'IRR Data'!$A$63:$A$83</c:f>
              <c:strCache>
                <c:ptCount val="21"/>
                <c:pt idx="0">
                  <c:v>39872</c:v>
                </c:pt>
                <c:pt idx="1">
                  <c:v>39903</c:v>
                </c:pt>
                <c:pt idx="2">
                  <c:v>39933</c:v>
                </c:pt>
                <c:pt idx="3">
                  <c:v>39964</c:v>
                </c:pt>
                <c:pt idx="4">
                  <c:v>39994</c:v>
                </c:pt>
                <c:pt idx="5">
                  <c:v>40025</c:v>
                </c:pt>
                <c:pt idx="6">
                  <c:v>40056</c:v>
                </c:pt>
                <c:pt idx="7">
                  <c:v>40086</c:v>
                </c:pt>
                <c:pt idx="8">
                  <c:v>40117</c:v>
                </c:pt>
                <c:pt idx="9">
                  <c:v>40147</c:v>
                </c:pt>
                <c:pt idx="10">
                  <c:v>40178</c:v>
                </c:pt>
                <c:pt idx="11">
                  <c:v>40209</c:v>
                </c:pt>
                <c:pt idx="12">
                  <c:v>40237</c:v>
                </c:pt>
                <c:pt idx="13">
                  <c:v>40268</c:v>
                </c:pt>
                <c:pt idx="14">
                  <c:v>40298</c:v>
                </c:pt>
                <c:pt idx="15">
                  <c:v>40329</c:v>
                </c:pt>
                <c:pt idx="16">
                  <c:v>40359</c:v>
                </c:pt>
                <c:pt idx="17">
                  <c:v>40390</c:v>
                </c:pt>
                <c:pt idx="18">
                  <c:v>40421</c:v>
                </c:pt>
                <c:pt idx="19">
                  <c:v>40451</c:v>
                </c:pt>
                <c:pt idx="20">
                  <c:v>40482</c:v>
                </c:pt>
              </c:strCache>
            </c:strRef>
          </c:cat>
          <c:val>
            <c:numRef>
              <c:f>'IRR Data'!$U$63:$U$83</c:f>
              <c:numCache>
                <c:ptCount val="21"/>
                <c:pt idx="0">
                  <c:v>0.049</c:v>
                </c:pt>
                <c:pt idx="1">
                  <c:v>0.054000000000000006</c:v>
                </c:pt>
                <c:pt idx="2">
                  <c:v>0.056999999999999995</c:v>
                </c:pt>
                <c:pt idx="3">
                  <c:v>0.041999999999999996</c:v>
                </c:pt>
                <c:pt idx="4">
                  <c:v>0.06</c:v>
                </c:pt>
                <c:pt idx="5">
                  <c:v>0.047</c:v>
                </c:pt>
                <c:pt idx="6">
                  <c:v>0.041</c:v>
                </c:pt>
                <c:pt idx="7">
                  <c:v>0.052000000000000005</c:v>
                </c:pt>
                <c:pt idx="8">
                  <c:v>0.077</c:v>
                </c:pt>
                <c:pt idx="9">
                  <c:v>0.053</c:v>
                </c:pt>
                <c:pt idx="10">
                  <c:v>0.05</c:v>
                </c:pt>
                <c:pt idx="11">
                  <c:v>0.056999999999999995</c:v>
                </c:pt>
                <c:pt idx="12">
                  <c:v>0.039</c:v>
                </c:pt>
                <c:pt idx="13">
                  <c:v>0.05</c:v>
                </c:pt>
                <c:pt idx="14">
                  <c:v>0.048</c:v>
                </c:pt>
                <c:pt idx="15">
                  <c:v>0.041999999999999996</c:v>
                </c:pt>
                <c:pt idx="16">
                  <c:v>0.039</c:v>
                </c:pt>
                <c:pt idx="17">
                  <c:v>0.024</c:v>
                </c:pt>
                <c:pt idx="18">
                  <c:v>0.020999999999999998</c:v>
                </c:pt>
                <c:pt idx="19">
                  <c:v>0.033</c:v>
                </c:pt>
                <c:pt idx="20">
                  <c:v>0.027</c:v>
                </c:pt>
              </c:numCache>
            </c:numRef>
          </c:val>
          <c:smooth val="0"/>
        </c:ser>
        <c:axId val="39512317"/>
        <c:axId val="20066534"/>
      </c:lineChart>
      <c:date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T60M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30000"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0"/>
        <c:noMultiLvlLbl val="0"/>
      </c:dateAx>
      <c:valAx>
        <c:axId val="2006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5"/>
          <c:y val="0.1695"/>
          <c:w val="0.408"/>
          <c:h val="0.0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485775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76200" y="66675"/>
        <a:ext cx="58959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32</xdr:row>
      <xdr:rowOff>76200</xdr:rowOff>
    </xdr:from>
    <xdr:to>
      <xdr:col>9</xdr:col>
      <xdr:colOff>495300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76200" y="5257800"/>
        <a:ext cx="59055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64</xdr:row>
      <xdr:rowOff>85725</xdr:rowOff>
    </xdr:from>
    <xdr:to>
      <xdr:col>9</xdr:col>
      <xdr:colOff>514350</xdr:colOff>
      <xdr:row>96</xdr:row>
      <xdr:rowOff>19050</xdr:rowOff>
    </xdr:to>
    <xdr:graphicFrame>
      <xdr:nvGraphicFramePr>
        <xdr:cNvPr id="3" name="Chart 3"/>
        <xdr:cNvGraphicFramePr/>
      </xdr:nvGraphicFramePr>
      <xdr:xfrm>
        <a:off x="85725" y="10448925"/>
        <a:ext cx="5915025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57150</xdr:rowOff>
    </xdr:from>
    <xdr:to>
      <xdr:col>19</xdr:col>
      <xdr:colOff>419100</xdr:colOff>
      <xdr:row>31</xdr:row>
      <xdr:rowOff>142875</xdr:rowOff>
    </xdr:to>
    <xdr:graphicFrame>
      <xdr:nvGraphicFramePr>
        <xdr:cNvPr id="4" name="Chart 4"/>
        <xdr:cNvGraphicFramePr/>
      </xdr:nvGraphicFramePr>
      <xdr:xfrm>
        <a:off x="6096000" y="57150"/>
        <a:ext cx="5905500" cy="510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32</xdr:row>
      <xdr:rowOff>76200</xdr:rowOff>
    </xdr:from>
    <xdr:to>
      <xdr:col>19</xdr:col>
      <xdr:colOff>428625</xdr:colOff>
      <xdr:row>64</xdr:row>
      <xdr:rowOff>9525</xdr:rowOff>
    </xdr:to>
    <xdr:graphicFrame>
      <xdr:nvGraphicFramePr>
        <xdr:cNvPr id="5" name="Chart 5"/>
        <xdr:cNvGraphicFramePr/>
      </xdr:nvGraphicFramePr>
      <xdr:xfrm>
        <a:off x="6096000" y="5257800"/>
        <a:ext cx="5915025" cy="511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64</xdr:row>
      <xdr:rowOff>85725</xdr:rowOff>
    </xdr:from>
    <xdr:to>
      <xdr:col>19</xdr:col>
      <xdr:colOff>438150</xdr:colOff>
      <xdr:row>96</xdr:row>
      <xdr:rowOff>28575</xdr:rowOff>
    </xdr:to>
    <xdr:graphicFrame>
      <xdr:nvGraphicFramePr>
        <xdr:cNvPr id="6" name="Chart 6"/>
        <xdr:cNvGraphicFramePr/>
      </xdr:nvGraphicFramePr>
      <xdr:xfrm>
        <a:off x="6096000" y="10448925"/>
        <a:ext cx="5924550" cy="512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41</xdr:row>
      <xdr:rowOff>152400</xdr:rowOff>
    </xdr:from>
    <xdr:to>
      <xdr:col>10</xdr:col>
      <xdr:colOff>304800</xdr:colOff>
      <xdr:row>59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05650"/>
          <a:ext cx="6629400" cy="2867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28575</xdr:rowOff>
    </xdr:from>
    <xdr:to>
      <xdr:col>12</xdr:col>
      <xdr:colOff>371475</xdr:colOff>
      <xdr:row>79</xdr:row>
      <xdr:rowOff>123825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58400"/>
          <a:ext cx="7848600" cy="31718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257175</xdr:colOff>
      <xdr:row>43</xdr:row>
      <xdr:rowOff>104775</xdr:rowOff>
    </xdr:from>
    <xdr:ext cx="876300" cy="361950"/>
    <xdr:sp>
      <xdr:nvSpPr>
        <xdr:cNvPr id="3" name="TextBox 13"/>
        <xdr:cNvSpPr txBox="1">
          <a:spLocks noChangeArrowheads="1"/>
        </xdr:cNvSpPr>
      </xdr:nvSpPr>
      <xdr:spPr>
        <a:xfrm>
          <a:off x="257175" y="7381875"/>
          <a:ext cx="876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AFAM  BWLD
QSII</a:t>
          </a:r>
        </a:p>
      </xdr:txBody>
    </xdr:sp>
    <xdr:clientData/>
  </xdr:oneCellAnchor>
  <xdr:oneCellAnchor>
    <xdr:from>
      <xdr:col>0</xdr:col>
      <xdr:colOff>123825</xdr:colOff>
      <xdr:row>54</xdr:row>
      <xdr:rowOff>142875</xdr:rowOff>
    </xdr:from>
    <xdr:ext cx="638175" cy="361950"/>
    <xdr:sp>
      <xdr:nvSpPr>
        <xdr:cNvPr id="4" name="TextBox 14"/>
        <xdr:cNvSpPr txBox="1">
          <a:spLocks noChangeArrowheads="1"/>
        </xdr:cNvSpPr>
      </xdr:nvSpPr>
      <xdr:spPr>
        <a:xfrm>
          <a:off x="123825" y="92011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ECL  FDS
INFY  MA</a:t>
          </a:r>
        </a:p>
      </xdr:txBody>
    </xdr:sp>
    <xdr:clientData/>
  </xdr:oneCellAnchor>
  <xdr:oneCellAnchor>
    <xdr:from>
      <xdr:col>4</xdr:col>
      <xdr:colOff>76200</xdr:colOff>
      <xdr:row>52</xdr:row>
      <xdr:rowOff>104775</xdr:rowOff>
    </xdr:from>
    <xdr:ext cx="1447800" cy="523875"/>
    <xdr:sp>
      <xdr:nvSpPr>
        <xdr:cNvPr id="5" name="TextBox 15"/>
        <xdr:cNvSpPr txBox="1">
          <a:spLocks noChangeArrowheads="1"/>
        </xdr:cNvSpPr>
      </xdr:nvSpPr>
      <xdr:spPr>
        <a:xfrm>
          <a:off x="3238500" y="8839200"/>
          <a:ext cx="1447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AFL  AAPL CSCO  DHR
MSFT  PH  SYK
SYY  TEVA  WAG</a:t>
          </a:r>
        </a:p>
      </xdr:txBody>
    </xdr:sp>
    <xdr:clientData/>
  </xdr:oneCellAnchor>
  <xdr:oneCellAnchor>
    <xdr:from>
      <xdr:col>0</xdr:col>
      <xdr:colOff>257175</xdr:colOff>
      <xdr:row>65</xdr:row>
      <xdr:rowOff>104775</xdr:rowOff>
    </xdr:from>
    <xdr:ext cx="771525" cy="523875"/>
    <xdr:sp>
      <xdr:nvSpPr>
        <xdr:cNvPr id="6" name="TextBox 16"/>
        <xdr:cNvSpPr txBox="1">
          <a:spLocks noChangeArrowheads="1"/>
        </xdr:cNvSpPr>
      </xdr:nvSpPr>
      <xdr:spPr>
        <a:xfrm>
          <a:off x="257175" y="10944225"/>
          <a:ext cx="771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CSCO  FDS  
INFY  MSFT
QSII  AAPL</a:t>
          </a:r>
        </a:p>
      </xdr:txBody>
    </xdr:sp>
    <xdr:clientData/>
  </xdr:oneCellAnchor>
  <xdr:twoCellAnchor editAs="oneCell">
    <xdr:from>
      <xdr:col>0</xdr:col>
      <xdr:colOff>38100</xdr:colOff>
      <xdr:row>80</xdr:row>
      <xdr:rowOff>104775</xdr:rowOff>
    </xdr:from>
    <xdr:to>
      <xdr:col>12</xdr:col>
      <xdr:colOff>381000</xdr:colOff>
      <xdr:row>99</xdr:row>
      <xdr:rowOff>114300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373100"/>
          <a:ext cx="7820025" cy="30861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352425</xdr:colOff>
      <xdr:row>85</xdr:row>
      <xdr:rowOff>38100</xdr:rowOff>
    </xdr:from>
    <xdr:ext cx="828675" cy="361950"/>
    <xdr:sp>
      <xdr:nvSpPr>
        <xdr:cNvPr id="8" name="TextBox 20"/>
        <xdr:cNvSpPr txBox="1">
          <a:spLocks noChangeArrowheads="1"/>
        </xdr:cNvSpPr>
      </xdr:nvSpPr>
      <xdr:spPr>
        <a:xfrm>
          <a:off x="352425" y="1411605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CSCO  INFY  
AAPL  MSFT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43">
      <selection activeCell="V18" sqref="V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20.421875" style="0" customWidth="1"/>
    <col min="4" max="4" width="8.7109375" style="0" customWidth="1"/>
    <col min="5" max="5" width="8.8515625" style="0" customWidth="1"/>
    <col min="6" max="6" width="8.28125" style="0" customWidth="1"/>
    <col min="7" max="7" width="8.57421875" style="0" customWidth="1"/>
    <col min="8" max="8" width="7.140625" style="0" customWidth="1"/>
    <col min="9" max="9" width="7.8515625" style="0" customWidth="1"/>
    <col min="10" max="10" width="8.28125" style="0" customWidth="1"/>
    <col min="11" max="11" width="7.57421875" style="0" customWidth="1"/>
    <col min="12" max="12" width="8.140625" style="0" customWidth="1"/>
    <col min="13" max="13" width="8.8515625" style="0" customWidth="1"/>
    <col min="14" max="14" width="13.7109375" style="0" customWidth="1"/>
  </cols>
  <sheetData>
    <row r="1" spans="1:13" s="2" customFormat="1" ht="19.5" customHeight="1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6" t="s">
        <v>82</v>
      </c>
      <c r="L1" s="96"/>
      <c r="M1" s="96"/>
    </row>
    <row r="2" ht="13.5" thickBot="1"/>
    <row r="3" spans="1:13" s="5" customFormat="1" ht="28.5" customHeight="1" thickBot="1">
      <c r="A3" s="59" t="s">
        <v>42</v>
      </c>
      <c r="B3" s="60" t="s">
        <v>43</v>
      </c>
      <c r="C3" s="60" t="s">
        <v>44</v>
      </c>
      <c r="D3" s="60" t="s">
        <v>45</v>
      </c>
      <c r="E3" s="60" t="s">
        <v>46</v>
      </c>
      <c r="F3" s="60" t="s">
        <v>47</v>
      </c>
      <c r="G3" s="60" t="s">
        <v>48</v>
      </c>
      <c r="H3" s="60" t="s">
        <v>49</v>
      </c>
      <c r="I3" s="60" t="s">
        <v>39</v>
      </c>
      <c r="J3" s="60" t="s">
        <v>50</v>
      </c>
      <c r="K3" s="60" t="s">
        <v>51</v>
      </c>
      <c r="L3" s="60" t="s">
        <v>52</v>
      </c>
      <c r="M3" s="61" t="s">
        <v>8</v>
      </c>
    </row>
    <row r="4" spans="1:26" ht="12.75">
      <c r="A4" s="40" t="s">
        <v>78</v>
      </c>
      <c r="B4" s="40" t="s">
        <v>79</v>
      </c>
      <c r="C4" s="40">
        <v>21</v>
      </c>
      <c r="D4" s="41">
        <v>306.73</v>
      </c>
      <c r="E4" s="42">
        <v>6441</v>
      </c>
      <c r="F4" s="43">
        <f>E4/($E$22)</f>
        <v>0.0781985368702884</v>
      </c>
      <c r="G4" s="43">
        <v>0.148</v>
      </c>
      <c r="H4" s="40">
        <v>21</v>
      </c>
      <c r="I4" s="43">
        <v>0</v>
      </c>
      <c r="J4" s="44">
        <v>0.98</v>
      </c>
      <c r="K4" s="104">
        <v>35</v>
      </c>
      <c r="L4" s="40">
        <v>83.3</v>
      </c>
      <c r="M4" s="43">
        <v>0.195</v>
      </c>
      <c r="Q4" s="62"/>
      <c r="R4" s="63"/>
      <c r="S4" s="64"/>
      <c r="T4" s="64"/>
      <c r="V4" s="64"/>
      <c r="W4" s="65"/>
      <c r="Z4" s="64"/>
    </row>
    <row r="5" spans="1:26" ht="12.75">
      <c r="A5" s="33" t="s">
        <v>9</v>
      </c>
      <c r="B5" s="33" t="s">
        <v>10</v>
      </c>
      <c r="C5" s="33">
        <v>231.338</v>
      </c>
      <c r="D5" s="34">
        <v>25.69</v>
      </c>
      <c r="E5" s="35">
        <v>5943</v>
      </c>
      <c r="F5" s="43">
        <f aca="true" t="shared" si="0" ref="F5:F20">E5/($E$22)</f>
        <v>0.07215244598977238</v>
      </c>
      <c r="G5" s="36">
        <v>0.08</v>
      </c>
      <c r="H5" s="33">
        <v>14</v>
      </c>
      <c r="I5" s="36">
        <v>0.019</v>
      </c>
      <c r="J5" s="37">
        <v>0.95</v>
      </c>
      <c r="K5" s="33">
        <v>91</v>
      </c>
      <c r="L5" s="33">
        <v>82.2</v>
      </c>
      <c r="M5" s="36">
        <v>0.176</v>
      </c>
      <c r="Q5" s="62"/>
      <c r="R5" s="63"/>
      <c r="S5" s="64"/>
      <c r="T5" s="64"/>
      <c r="V5" s="64"/>
      <c r="W5" s="65"/>
      <c r="Z5" s="64"/>
    </row>
    <row r="6" spans="1:26" ht="12.75">
      <c r="A6" s="33" t="s">
        <v>76</v>
      </c>
      <c r="B6" s="33" t="s">
        <v>77</v>
      </c>
      <c r="C6" s="33">
        <v>129.605</v>
      </c>
      <c r="D6" s="34">
        <v>51.64</v>
      </c>
      <c r="E6" s="35">
        <v>6692</v>
      </c>
      <c r="F6" s="43">
        <f t="shared" si="0"/>
        <v>0.0812458638000264</v>
      </c>
      <c r="G6" s="36">
        <v>0.08</v>
      </c>
      <c r="H6" s="33">
        <v>20</v>
      </c>
      <c r="I6" s="36">
        <v>0.007</v>
      </c>
      <c r="J6" s="37">
        <v>0.99</v>
      </c>
      <c r="K6" s="33">
        <v>97</v>
      </c>
      <c r="L6" s="33">
        <v>78.9</v>
      </c>
      <c r="M6" s="36">
        <v>0.174</v>
      </c>
      <c r="Q6" s="62"/>
      <c r="R6" s="63"/>
      <c r="S6" s="64"/>
      <c r="T6" s="64"/>
      <c r="V6" s="64"/>
      <c r="W6" s="65"/>
      <c r="Z6" s="64"/>
    </row>
    <row r="7" spans="1:26" ht="12.75">
      <c r="A7" s="33" t="s">
        <v>11</v>
      </c>
      <c r="B7" s="33" t="s">
        <v>12</v>
      </c>
      <c r="C7" s="33">
        <v>64.296</v>
      </c>
      <c r="D7" s="34">
        <v>62.04</v>
      </c>
      <c r="E7" s="35">
        <v>3988</v>
      </c>
      <c r="F7" s="43">
        <f t="shared" si="0"/>
        <v>0.048417290023088054</v>
      </c>
      <c r="G7" s="36">
        <v>0.2</v>
      </c>
      <c r="H7" s="33">
        <v>24</v>
      </c>
      <c r="I7" s="36">
        <v>0.025</v>
      </c>
      <c r="J7" s="37">
        <v>0.93</v>
      </c>
      <c r="K7" s="33">
        <v>76</v>
      </c>
      <c r="L7" s="33">
        <v>76.7</v>
      </c>
      <c r="M7" s="36">
        <v>0.166</v>
      </c>
      <c r="Q7" s="62"/>
      <c r="R7" s="63"/>
      <c r="S7" s="64"/>
      <c r="T7" s="64"/>
      <c r="V7" s="64"/>
      <c r="W7" s="65"/>
      <c r="Z7" s="64"/>
    </row>
    <row r="8" spans="1:26" ht="12.75">
      <c r="A8" s="33" t="s">
        <v>80</v>
      </c>
      <c r="B8" s="33" t="s">
        <v>81</v>
      </c>
      <c r="C8" s="33">
        <v>10.686</v>
      </c>
      <c r="D8" s="34">
        <v>243.88</v>
      </c>
      <c r="E8" s="35">
        <v>2606</v>
      </c>
      <c r="F8" s="43">
        <f t="shared" si="0"/>
        <v>0.03163878079241912</v>
      </c>
      <c r="G8" s="36">
        <v>0.28</v>
      </c>
      <c r="H8" s="33">
        <v>19</v>
      </c>
      <c r="I8" s="36">
        <v>0.002</v>
      </c>
      <c r="J8" s="37">
        <v>0.97</v>
      </c>
      <c r="K8" s="33">
        <v>60</v>
      </c>
      <c r="L8" s="33">
        <v>81.4</v>
      </c>
      <c r="M8" s="36">
        <v>0.162</v>
      </c>
      <c r="Q8" s="62"/>
      <c r="R8" s="63"/>
      <c r="S8" s="64"/>
      <c r="T8" s="64"/>
      <c r="V8" s="64"/>
      <c r="W8" s="65"/>
      <c r="Z8" s="64"/>
    </row>
    <row r="9" spans="1:26" ht="12.75">
      <c r="A9" s="33" t="s">
        <v>15</v>
      </c>
      <c r="B9" s="33" t="s">
        <v>16</v>
      </c>
      <c r="C9" s="33">
        <v>95.537</v>
      </c>
      <c r="D9" s="34">
        <v>54.65</v>
      </c>
      <c r="E9" s="35">
        <v>5221</v>
      </c>
      <c r="F9" s="43">
        <f t="shared" si="0"/>
        <v>0.06338682828749817</v>
      </c>
      <c r="G9" s="36">
        <v>0.131</v>
      </c>
      <c r="H9" s="33">
        <v>11</v>
      </c>
      <c r="I9" s="36">
        <v>0.021</v>
      </c>
      <c r="J9" s="37">
        <v>0.75</v>
      </c>
      <c r="K9" s="33">
        <v>87</v>
      </c>
      <c r="L9" s="33">
        <v>85.3</v>
      </c>
      <c r="M9" s="36">
        <v>0.152</v>
      </c>
      <c r="Q9" s="62"/>
      <c r="R9" s="63"/>
      <c r="S9" s="64"/>
      <c r="T9" s="64"/>
      <c r="V9" s="64"/>
      <c r="W9" s="65"/>
      <c r="Z9" s="64"/>
    </row>
    <row r="10" spans="1:26" ht="12.75">
      <c r="A10" s="33" t="s">
        <v>19</v>
      </c>
      <c r="B10" s="33" t="s">
        <v>20</v>
      </c>
      <c r="C10" s="33">
        <v>227</v>
      </c>
      <c r="D10" s="34">
        <v>19.61</v>
      </c>
      <c r="E10" s="35">
        <v>4451</v>
      </c>
      <c r="F10" s="43">
        <f t="shared" si="0"/>
        <v>0.05403845483770434</v>
      </c>
      <c r="G10" s="36">
        <v>0.102</v>
      </c>
      <c r="H10" s="33">
        <v>16</v>
      </c>
      <c r="I10" s="36">
        <v>0</v>
      </c>
      <c r="J10" s="37">
        <v>0.92</v>
      </c>
      <c r="K10" s="33">
        <v>83</v>
      </c>
      <c r="L10" s="33">
        <v>77</v>
      </c>
      <c r="M10" s="36">
        <v>0.148</v>
      </c>
      <c r="Q10" s="62"/>
      <c r="R10" s="63"/>
      <c r="S10" s="64"/>
      <c r="T10" s="64"/>
      <c r="V10" s="64"/>
      <c r="W10" s="65"/>
      <c r="Z10" s="64"/>
    </row>
    <row r="11" spans="1:26" ht="12.75">
      <c r="A11" s="33" t="s">
        <v>21</v>
      </c>
      <c r="B11" s="33" t="s">
        <v>22</v>
      </c>
      <c r="C11" s="33">
        <v>115.632</v>
      </c>
      <c r="D11" s="34">
        <v>50.58</v>
      </c>
      <c r="E11" s="35">
        <v>5848</v>
      </c>
      <c r="F11" s="43">
        <f t="shared" si="0"/>
        <v>0.07099907523947314</v>
      </c>
      <c r="G11" s="36">
        <v>0.09</v>
      </c>
      <c r="H11" s="33">
        <v>13</v>
      </c>
      <c r="I11" s="36">
        <v>0.008</v>
      </c>
      <c r="J11" s="37">
        <v>0.88</v>
      </c>
      <c r="K11" s="33">
        <v>88</v>
      </c>
      <c r="L11" s="33">
        <v>79.5</v>
      </c>
      <c r="M11" s="36">
        <v>0.141</v>
      </c>
      <c r="Q11" s="62"/>
      <c r="R11" s="63"/>
      <c r="S11" s="64"/>
      <c r="T11" s="64"/>
      <c r="V11" s="64"/>
      <c r="W11" s="65"/>
      <c r="Z11" s="64"/>
    </row>
    <row r="12" spans="1:26" ht="12.75">
      <c r="A12" s="33" t="s">
        <v>31</v>
      </c>
      <c r="B12" s="33" t="s">
        <v>32</v>
      </c>
      <c r="C12" s="33">
        <v>59.437</v>
      </c>
      <c r="D12" s="34">
        <v>28.84</v>
      </c>
      <c r="E12" s="35">
        <v>1714</v>
      </c>
      <c r="F12" s="51">
        <f t="shared" si="0"/>
        <v>0.02080923648434627</v>
      </c>
      <c r="G12" s="36">
        <v>0.074</v>
      </c>
      <c r="H12" s="33">
        <v>16</v>
      </c>
      <c r="I12" s="36">
        <v>0.03</v>
      </c>
      <c r="J12" s="37">
        <v>0.98</v>
      </c>
      <c r="K12" s="33">
        <v>95</v>
      </c>
      <c r="L12" s="33">
        <v>80.1</v>
      </c>
      <c r="M12" s="36">
        <v>0.136</v>
      </c>
      <c r="Q12" s="62"/>
      <c r="R12" s="63"/>
      <c r="S12" s="64"/>
      <c r="T12" s="64"/>
      <c r="V12" s="64"/>
      <c r="W12" s="65"/>
      <c r="Z12" s="64"/>
    </row>
    <row r="13" spans="1:26" ht="12.75">
      <c r="A13" s="33" t="s">
        <v>74</v>
      </c>
      <c r="B13" s="33" t="s">
        <v>75</v>
      </c>
      <c r="C13" s="33">
        <v>139.138</v>
      </c>
      <c r="D13" s="34">
        <v>48.07</v>
      </c>
      <c r="E13" s="35">
        <v>6688</v>
      </c>
      <c r="F13" s="43">
        <f t="shared" si="0"/>
        <v>0.08119730082106642</v>
      </c>
      <c r="G13" s="36">
        <v>0.143</v>
      </c>
      <c r="H13" s="33">
        <v>21</v>
      </c>
      <c r="I13" s="36">
        <v>0</v>
      </c>
      <c r="J13" s="37">
        <v>0.95</v>
      </c>
      <c r="K13" s="33">
        <v>86</v>
      </c>
      <c r="L13" s="33">
        <v>88.4</v>
      </c>
      <c r="M13" s="36">
        <v>0.118</v>
      </c>
      <c r="Q13" s="62"/>
      <c r="R13" s="63"/>
      <c r="S13" s="64"/>
      <c r="T13" s="64"/>
      <c r="V13" s="64"/>
      <c r="W13" s="65"/>
      <c r="Z13" s="64"/>
    </row>
    <row r="14" spans="1:26" ht="12.75">
      <c r="A14" s="33" t="s">
        <v>25</v>
      </c>
      <c r="B14" s="33" t="s">
        <v>26</v>
      </c>
      <c r="C14" s="33">
        <v>73.653</v>
      </c>
      <c r="D14" s="34">
        <v>65.94</v>
      </c>
      <c r="E14" s="35">
        <v>4856</v>
      </c>
      <c r="F14" s="43">
        <f t="shared" si="0"/>
        <v>0.0589554564574011</v>
      </c>
      <c r="G14" s="36">
        <v>0.134</v>
      </c>
      <c r="H14" s="33">
        <v>22</v>
      </c>
      <c r="I14" s="36">
        <v>0.01</v>
      </c>
      <c r="J14" s="37">
        <v>0.99</v>
      </c>
      <c r="K14" s="33">
        <v>83</v>
      </c>
      <c r="L14" s="33">
        <v>90.7</v>
      </c>
      <c r="M14" s="36">
        <v>0.117</v>
      </c>
      <c r="Q14" s="62"/>
      <c r="R14" s="63"/>
      <c r="S14" s="64"/>
      <c r="T14" s="64"/>
      <c r="V14" s="64"/>
      <c r="W14" s="65"/>
      <c r="Z14" s="64"/>
    </row>
    <row r="15" spans="1:26" ht="12.75">
      <c r="A15" s="33" t="s">
        <v>13</v>
      </c>
      <c r="B15" s="33" t="s">
        <v>14</v>
      </c>
      <c r="C15" s="33">
        <v>159.12</v>
      </c>
      <c r="D15" s="34">
        <v>34.76</v>
      </c>
      <c r="E15" s="35">
        <v>5531</v>
      </c>
      <c r="F15" s="43">
        <f t="shared" si="0"/>
        <v>0.06715045915689569</v>
      </c>
      <c r="G15" s="18">
        <v>0.063</v>
      </c>
      <c r="H15" s="33">
        <v>15</v>
      </c>
      <c r="I15" s="36">
        <v>0.019</v>
      </c>
      <c r="J15" s="37">
        <v>0.98</v>
      </c>
      <c r="K15" s="33">
        <v>97</v>
      </c>
      <c r="L15" s="33">
        <v>76.1</v>
      </c>
      <c r="M15" s="36">
        <v>0.111</v>
      </c>
      <c r="Q15" s="62"/>
      <c r="R15" s="63"/>
      <c r="S15" s="64"/>
      <c r="T15" s="64"/>
      <c r="V15" s="64"/>
      <c r="W15" s="65"/>
      <c r="Z15" s="64"/>
    </row>
    <row r="16" spans="1:26" ht="12.75">
      <c r="A16" s="33" t="s">
        <v>27</v>
      </c>
      <c r="B16" s="33" t="s">
        <v>28</v>
      </c>
      <c r="C16" s="33">
        <v>41.108</v>
      </c>
      <c r="D16" s="34">
        <v>49.07</v>
      </c>
      <c r="E16" s="35">
        <v>2017</v>
      </c>
      <c r="F16" s="51">
        <f t="shared" si="0"/>
        <v>0.02448788214056384</v>
      </c>
      <c r="G16" s="36">
        <v>0.075</v>
      </c>
      <c r="H16" s="33">
        <v>20</v>
      </c>
      <c r="I16" s="36">
        <v>0.014</v>
      </c>
      <c r="J16" s="37">
        <v>0.94</v>
      </c>
      <c r="K16" s="33">
        <v>99</v>
      </c>
      <c r="L16" s="33">
        <v>76.1</v>
      </c>
      <c r="M16" s="36">
        <v>0.106</v>
      </c>
      <c r="Q16" s="62"/>
      <c r="R16" s="63"/>
      <c r="S16" s="64"/>
      <c r="T16" s="64"/>
      <c r="V16" s="64"/>
      <c r="W16" s="65"/>
      <c r="Z16" s="64"/>
    </row>
    <row r="17" spans="1:26" ht="12.75">
      <c r="A17" s="33" t="s">
        <v>33</v>
      </c>
      <c r="B17" s="33" t="s">
        <v>34</v>
      </c>
      <c r="C17" s="33">
        <v>72.348</v>
      </c>
      <c r="D17" s="34">
        <v>43.69</v>
      </c>
      <c r="E17" s="35">
        <v>3160</v>
      </c>
      <c r="F17" s="43">
        <f t="shared" si="0"/>
        <v>0.03836475337837469</v>
      </c>
      <c r="G17" s="36">
        <v>0.09</v>
      </c>
      <c r="H17" s="33">
        <v>18</v>
      </c>
      <c r="I17" s="36">
        <v>0.002</v>
      </c>
      <c r="J17" s="37">
        <v>0.94</v>
      </c>
      <c r="K17" s="33">
        <v>76</v>
      </c>
      <c r="L17" s="33">
        <v>78.4</v>
      </c>
      <c r="M17" s="36">
        <v>0.105</v>
      </c>
      <c r="Q17" s="62"/>
      <c r="R17" s="63"/>
      <c r="S17" s="64"/>
      <c r="T17" s="64"/>
      <c r="V17" s="64"/>
      <c r="W17" s="65"/>
      <c r="Z17" s="64"/>
    </row>
    <row r="18" spans="1:26" ht="12.75">
      <c r="A18" s="33" t="s">
        <v>17</v>
      </c>
      <c r="B18" s="33" t="s">
        <v>18</v>
      </c>
      <c r="C18" s="33">
        <v>76</v>
      </c>
      <c r="D18" s="34">
        <v>33.57</v>
      </c>
      <c r="E18" s="35">
        <v>2551</v>
      </c>
      <c r="F18" s="43">
        <f t="shared" si="0"/>
        <v>0.030971039831719564</v>
      </c>
      <c r="G18" s="36">
        <v>0.1</v>
      </c>
      <c r="H18" s="33">
        <v>10</v>
      </c>
      <c r="I18" s="36">
        <v>0</v>
      </c>
      <c r="J18" s="37">
        <v>0.79</v>
      </c>
      <c r="K18" s="33">
        <v>65</v>
      </c>
      <c r="L18" s="33">
        <v>76.8</v>
      </c>
      <c r="M18" s="36">
        <v>0.061</v>
      </c>
      <c r="Q18" s="62"/>
      <c r="R18" s="63"/>
      <c r="S18" s="64"/>
      <c r="T18" s="64"/>
      <c r="V18" s="64"/>
      <c r="W18" s="65"/>
      <c r="Z18" s="64"/>
    </row>
    <row r="19" spans="1:26" ht="12.75">
      <c r="A19" s="33" t="s">
        <v>23</v>
      </c>
      <c r="B19" s="33" t="s">
        <v>24</v>
      </c>
      <c r="C19" s="33">
        <v>72.561</v>
      </c>
      <c r="D19" s="34">
        <v>89.41</v>
      </c>
      <c r="E19" s="35">
        <v>6487</v>
      </c>
      <c r="F19" s="43">
        <f t="shared" si="0"/>
        <v>0.07875701112832803</v>
      </c>
      <c r="G19" s="36">
        <v>0.096</v>
      </c>
      <c r="H19" s="33">
        <v>20</v>
      </c>
      <c r="I19" s="36">
        <v>0.011</v>
      </c>
      <c r="J19" s="37">
        <v>0.99</v>
      </c>
      <c r="K19" s="33">
        <v>97</v>
      </c>
      <c r="L19" s="33">
        <v>80.4</v>
      </c>
      <c r="M19" s="18">
        <v>0.044</v>
      </c>
      <c r="O19" s="64"/>
      <c r="Q19" s="64"/>
      <c r="R19" s="65"/>
      <c r="S19" s="64"/>
      <c r="T19" s="64"/>
      <c r="U19" s="64"/>
      <c r="V19" s="64"/>
      <c r="W19" s="65"/>
      <c r="Z19" s="64"/>
    </row>
    <row r="20" spans="1:26" ht="12.75">
      <c r="A20" s="33" t="s">
        <v>29</v>
      </c>
      <c r="B20" s="33" t="s">
        <v>30</v>
      </c>
      <c r="C20" s="33">
        <v>52.18</v>
      </c>
      <c r="D20" s="34">
        <v>81.18</v>
      </c>
      <c r="E20" s="35">
        <v>4235</v>
      </c>
      <c r="F20" s="43">
        <f t="shared" si="0"/>
        <v>0.051416053973866074</v>
      </c>
      <c r="G20" s="36">
        <v>0.088</v>
      </c>
      <c r="H20" s="33">
        <v>14</v>
      </c>
      <c r="I20" s="36">
        <v>0.014</v>
      </c>
      <c r="J20" s="37">
        <v>0.68</v>
      </c>
      <c r="K20" s="33">
        <v>70</v>
      </c>
      <c r="L20" s="103">
        <v>60.3</v>
      </c>
      <c r="M20" s="18">
        <v>0.044</v>
      </c>
      <c r="Q20" s="62"/>
      <c r="R20" s="63"/>
      <c r="S20" s="64"/>
      <c r="T20" s="64"/>
      <c r="V20" s="64"/>
      <c r="W20" s="65"/>
      <c r="Z20" s="64"/>
    </row>
    <row r="21" spans="1:13" ht="13.5" thickBot="1">
      <c r="A21" s="52" t="s">
        <v>73</v>
      </c>
      <c r="B21" s="53"/>
      <c r="C21" s="53"/>
      <c r="D21" s="53"/>
      <c r="E21" s="54">
        <v>3938.27</v>
      </c>
      <c r="F21" s="55">
        <f>E21/($E$22)</f>
        <v>0.04781353078716825</v>
      </c>
      <c r="G21" s="56"/>
      <c r="H21" s="57"/>
      <c r="I21" s="56"/>
      <c r="J21" s="58"/>
      <c r="K21" s="57"/>
      <c r="L21" s="57"/>
      <c r="M21" s="56"/>
    </row>
    <row r="22" spans="1:13" s="5" customFormat="1" ht="13.5" thickBot="1">
      <c r="A22" s="45" t="s">
        <v>35</v>
      </c>
      <c r="B22" s="46"/>
      <c r="C22" s="46"/>
      <c r="D22" s="46"/>
      <c r="E22" s="67">
        <f>SUM(E4:E21)</f>
        <v>82367.27</v>
      </c>
      <c r="F22" s="48">
        <f>SUM(F4:F21)</f>
        <v>0.9999999999999999</v>
      </c>
      <c r="G22" s="48">
        <v>0.114</v>
      </c>
      <c r="H22" s="47">
        <v>17.5</v>
      </c>
      <c r="I22" s="48">
        <v>0.01</v>
      </c>
      <c r="J22" s="66">
        <v>0.92</v>
      </c>
      <c r="K22" s="49">
        <v>81</v>
      </c>
      <c r="L22" s="47">
        <v>80.2</v>
      </c>
      <c r="M22" s="50">
        <v>0.13</v>
      </c>
    </row>
    <row r="23" spans="1:13" s="5" customFormat="1" ht="12.75">
      <c r="A23" s="12"/>
      <c r="B23" s="13"/>
      <c r="C23" s="13"/>
      <c r="D23" s="13"/>
      <c r="E23" s="14"/>
      <c r="F23" s="15"/>
      <c r="G23" s="15"/>
      <c r="H23" s="12"/>
      <c r="I23" s="15"/>
      <c r="J23" s="16"/>
      <c r="K23" s="12"/>
      <c r="L23" s="12"/>
      <c r="M23" s="15"/>
    </row>
    <row r="26" spans="4:15" ht="12.75">
      <c r="D26" s="24" t="s">
        <v>53</v>
      </c>
      <c r="E26" s="25"/>
      <c r="G26" s="17" t="s">
        <v>58</v>
      </c>
      <c r="N26" s="3"/>
      <c r="O26" s="3"/>
    </row>
    <row r="27" spans="1:5" ht="12.75">
      <c r="A27" s="93" t="s">
        <v>36</v>
      </c>
      <c r="B27" s="94"/>
      <c r="C27" s="90"/>
      <c r="D27" s="26" t="s">
        <v>56</v>
      </c>
      <c r="E27" s="26" t="s">
        <v>55</v>
      </c>
    </row>
    <row r="28" spans="1:7" ht="12.75">
      <c r="A28" s="19" t="s">
        <v>37</v>
      </c>
      <c r="B28" s="98">
        <f>M22</f>
        <v>0.13</v>
      </c>
      <c r="C28" s="90"/>
      <c r="D28" s="8">
        <f>B31+5%</f>
        <v>0.133</v>
      </c>
      <c r="E28" s="7">
        <f>B31+10%</f>
        <v>0.183</v>
      </c>
      <c r="G28" t="s">
        <v>60</v>
      </c>
    </row>
    <row r="29" spans="1:8" ht="12.75">
      <c r="A29" s="19" t="s">
        <v>38</v>
      </c>
      <c r="B29" s="99">
        <f>L22</f>
        <v>80.2</v>
      </c>
      <c r="C29" s="90"/>
      <c r="D29" s="6">
        <v>65</v>
      </c>
      <c r="E29" s="6">
        <v>100</v>
      </c>
      <c r="H29" s="4"/>
    </row>
    <row r="30" spans="1:8" ht="12.75">
      <c r="A30" s="19" t="s">
        <v>7</v>
      </c>
      <c r="B30" s="100">
        <f>G22</f>
        <v>0.114</v>
      </c>
      <c r="C30" s="90"/>
      <c r="D30" s="7">
        <v>0.1</v>
      </c>
      <c r="E30" s="21" t="s">
        <v>63</v>
      </c>
      <c r="H30" s="4"/>
    </row>
    <row r="31" spans="1:8" s="3" customFormat="1" ht="12.75">
      <c r="A31" s="22" t="s">
        <v>1</v>
      </c>
      <c r="B31" s="101">
        <v>0.083</v>
      </c>
      <c r="C31" s="102"/>
      <c r="D31" s="9"/>
      <c r="E31" s="9"/>
      <c r="H31" s="9"/>
    </row>
    <row r="32" spans="4:8" ht="12.75">
      <c r="D32" s="24" t="s">
        <v>53</v>
      </c>
      <c r="E32" s="25"/>
      <c r="H32" s="4"/>
    </row>
    <row r="33" spans="1:8" ht="12.75">
      <c r="A33" s="93" t="s">
        <v>71</v>
      </c>
      <c r="B33" s="94"/>
      <c r="C33" s="90"/>
      <c r="D33" s="26" t="s">
        <v>56</v>
      </c>
      <c r="E33" s="26" t="s">
        <v>55</v>
      </c>
      <c r="H33" s="4"/>
    </row>
    <row r="34" spans="1:8" s="3" customFormat="1" ht="12.75">
      <c r="A34" s="22" t="s">
        <v>54</v>
      </c>
      <c r="B34" s="97">
        <v>17</v>
      </c>
      <c r="C34" s="90"/>
      <c r="D34" s="23">
        <v>12</v>
      </c>
      <c r="E34" s="23">
        <v>20</v>
      </c>
      <c r="H34" s="9"/>
    </row>
    <row r="35" spans="1:10" ht="12.75">
      <c r="A35" s="19" t="s">
        <v>57</v>
      </c>
      <c r="B35" s="69">
        <f>MIN(F4:F21)</f>
        <v>0.02080923648434627</v>
      </c>
      <c r="C35" s="20">
        <f>MAX(F4:F20)</f>
        <v>0.0812458638000264</v>
      </c>
      <c r="D35" s="27">
        <f>50%/B34</f>
        <v>0.029411764705882353</v>
      </c>
      <c r="E35" s="8">
        <f>200%/B34</f>
        <v>0.11764705882352941</v>
      </c>
      <c r="G35" s="10" t="s">
        <v>4</v>
      </c>
      <c r="H35" s="4"/>
      <c r="J35" s="10" t="s">
        <v>3</v>
      </c>
    </row>
    <row r="36" spans="1:10" ht="12.75">
      <c r="A36" s="19" t="s">
        <v>59</v>
      </c>
      <c r="B36" s="27"/>
      <c r="C36" s="19"/>
      <c r="D36" s="27">
        <f>50%/B34</f>
        <v>0.029411764705882353</v>
      </c>
      <c r="E36" s="8">
        <f>100%/B34</f>
        <v>0.058823529411764705</v>
      </c>
      <c r="G36" s="10" t="s">
        <v>4</v>
      </c>
      <c r="J36" s="10" t="s">
        <v>5</v>
      </c>
    </row>
    <row r="37" spans="1:7" ht="12.75">
      <c r="A37" s="68" t="s">
        <v>0</v>
      </c>
      <c r="B37" s="19"/>
      <c r="C37" s="19"/>
      <c r="D37" s="28">
        <v>0.0145</v>
      </c>
      <c r="E37" s="7">
        <v>0.05</v>
      </c>
      <c r="G37" s="11" t="s">
        <v>61</v>
      </c>
    </row>
    <row r="38" spans="1:5" ht="12.75">
      <c r="A38" s="68" t="s">
        <v>62</v>
      </c>
      <c r="B38" s="89">
        <v>0.443</v>
      </c>
      <c r="C38" s="90"/>
      <c r="D38" s="29" t="s">
        <v>63</v>
      </c>
      <c r="E38" s="7">
        <v>0.3</v>
      </c>
    </row>
    <row r="39" spans="1:5" ht="12.75">
      <c r="A39" s="19" t="s">
        <v>64</v>
      </c>
      <c r="B39" s="19"/>
      <c r="C39" s="19"/>
      <c r="D39" s="6">
        <v>4</v>
      </c>
      <c r="E39" s="29" t="s">
        <v>63</v>
      </c>
    </row>
    <row r="40" spans="1:5" ht="12.75">
      <c r="A40" s="19" t="s">
        <v>65</v>
      </c>
      <c r="B40" s="19"/>
      <c r="C40" s="19"/>
      <c r="D40" s="6">
        <v>10</v>
      </c>
      <c r="E40" s="29" t="s">
        <v>63</v>
      </c>
    </row>
    <row r="41" spans="1:7" ht="12.75">
      <c r="A41" s="70" t="s">
        <v>66</v>
      </c>
      <c r="B41" s="91">
        <f>F21</f>
        <v>0.04781353078716825</v>
      </c>
      <c r="C41" s="92"/>
      <c r="D41" s="38">
        <f>25%-1.25*B31</f>
        <v>0.14625</v>
      </c>
      <c r="E41" s="39"/>
      <c r="G41" s="10" t="s">
        <v>2</v>
      </c>
    </row>
    <row r="42" spans="4:5" ht="12.75">
      <c r="D42" s="4"/>
      <c r="E42" s="4"/>
    </row>
  </sheetData>
  <mergeCells count="11">
    <mergeCell ref="A1:J1"/>
    <mergeCell ref="K1:M1"/>
    <mergeCell ref="B34:C34"/>
    <mergeCell ref="B28:C28"/>
    <mergeCell ref="B29:C29"/>
    <mergeCell ref="B30:C30"/>
    <mergeCell ref="B31:C31"/>
    <mergeCell ref="B38:C38"/>
    <mergeCell ref="B41:C41"/>
    <mergeCell ref="A33:C33"/>
    <mergeCell ref="A27:C27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2" width="4.28125" style="0" customWidth="1"/>
    <col min="6" max="6" width="31.421875" style="4" customWidth="1"/>
  </cols>
  <sheetData>
    <row r="3" ht="20.25">
      <c r="A3" s="31" t="s">
        <v>72</v>
      </c>
    </row>
    <row r="5" spans="1:2" s="1" customFormat="1" ht="18">
      <c r="A5" s="30">
        <v>1</v>
      </c>
      <c r="B5" s="1" t="s">
        <v>40</v>
      </c>
    </row>
    <row r="6" s="1" customFormat="1" ht="18">
      <c r="B6" s="1" t="s">
        <v>67</v>
      </c>
    </row>
    <row r="7" spans="2:3" s="1" customFormat="1" ht="18">
      <c r="B7"/>
      <c r="C7" s="32" t="s">
        <v>69</v>
      </c>
    </row>
    <row r="8" s="1" customFormat="1" ht="18">
      <c r="C8" s="1" t="s">
        <v>68</v>
      </c>
    </row>
    <row r="9" spans="1:6" ht="18">
      <c r="A9" s="30">
        <v>2</v>
      </c>
      <c r="B9" s="1" t="s">
        <v>6</v>
      </c>
      <c r="C9" s="1"/>
      <c r="D9" s="1"/>
      <c r="E9" s="1"/>
      <c r="F9" s="1"/>
    </row>
    <row r="10" spans="1:6" ht="18">
      <c r="A10" s="30">
        <v>3</v>
      </c>
      <c r="B10" s="1" t="s">
        <v>70</v>
      </c>
      <c r="C10" s="1"/>
      <c r="D10" s="1"/>
      <c r="E10" s="1"/>
      <c r="F1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54" sqref="W54"/>
    </sheetView>
  </sheetViews>
  <sheetFormatPr defaultColWidth="9.140625" defaultRowHeight="12.75"/>
  <cols>
    <col min="1" max="1" width="13.28125" style="4" customWidth="1"/>
    <col min="2" max="4" width="9.140625" style="4" customWidth="1"/>
    <col min="5" max="6" width="12.7109375" style="4" customWidth="1"/>
    <col min="7" max="11" width="0" style="4" hidden="1" customWidth="1"/>
    <col min="12" max="14" width="9.140625" style="4" customWidth="1"/>
    <col min="15" max="16" width="12.7109375" style="4" customWidth="1"/>
    <col min="17" max="19" width="9.140625" style="4" customWidth="1"/>
    <col min="20" max="21" width="12.7109375" style="4" customWidth="1"/>
    <col min="22" max="33" width="9.140625" style="4" customWidth="1"/>
  </cols>
  <sheetData>
    <row r="1" ht="12.75">
      <c r="A1" s="4" t="s">
        <v>91</v>
      </c>
    </row>
    <row r="3" spans="1:19" ht="12.75">
      <c r="A3" s="4" t="s">
        <v>84</v>
      </c>
      <c r="D3" s="4" t="s">
        <v>83</v>
      </c>
      <c r="H3" s="4" t="s">
        <v>88</v>
      </c>
      <c r="N3" s="4" t="s">
        <v>89</v>
      </c>
      <c r="S3" s="4" t="s">
        <v>90</v>
      </c>
    </row>
    <row r="4" spans="2:21" ht="12.75">
      <c r="B4" s="4" t="s">
        <v>85</v>
      </c>
      <c r="C4" s="4" t="s">
        <v>87</v>
      </c>
      <c r="D4" s="4" t="s">
        <v>86</v>
      </c>
      <c r="E4" s="4" t="s">
        <v>92</v>
      </c>
      <c r="F4" s="4" t="s">
        <v>93</v>
      </c>
      <c r="G4" s="4" t="s">
        <v>85</v>
      </c>
      <c r="H4" s="4" t="s">
        <v>87</v>
      </c>
      <c r="I4" s="4" t="s">
        <v>86</v>
      </c>
      <c r="L4" s="4" t="s">
        <v>85</v>
      </c>
      <c r="M4" s="4" t="s">
        <v>87</v>
      </c>
      <c r="N4" s="4" t="s">
        <v>86</v>
      </c>
      <c r="O4" s="4" t="s">
        <v>92</v>
      </c>
      <c r="P4" s="4" t="s">
        <v>93</v>
      </c>
      <c r="Q4" s="4" t="s">
        <v>85</v>
      </c>
      <c r="R4" s="4" t="s">
        <v>87</v>
      </c>
      <c r="S4" s="4" t="s">
        <v>86</v>
      </c>
      <c r="T4" s="4" t="s">
        <v>92</v>
      </c>
      <c r="U4" s="4" t="s">
        <v>93</v>
      </c>
    </row>
    <row r="5" spans="1:44" s="77" customFormat="1" ht="12.75">
      <c r="A5" s="71">
        <v>38107</v>
      </c>
      <c r="B5" s="72"/>
      <c r="C5" s="72"/>
      <c r="D5" s="72"/>
      <c r="E5" s="72"/>
      <c r="F5" s="72"/>
      <c r="G5" s="73"/>
      <c r="H5" s="73"/>
      <c r="I5" s="73"/>
      <c r="J5" s="73"/>
      <c r="K5" s="73"/>
      <c r="L5" s="74"/>
      <c r="M5" s="74"/>
      <c r="N5" s="74"/>
      <c r="O5" s="72"/>
      <c r="P5" s="72"/>
      <c r="Q5" s="74"/>
      <c r="R5" s="74"/>
      <c r="S5" s="74"/>
      <c r="T5" s="72"/>
      <c r="U5" s="72"/>
      <c r="V5" s="72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5"/>
      <c r="AI5" s="75"/>
      <c r="AJ5" s="76"/>
      <c r="AK5" s="76"/>
      <c r="AL5" s="76"/>
      <c r="AM5" s="76"/>
      <c r="AN5" s="76"/>
      <c r="AO5" s="76"/>
      <c r="AP5" s="76"/>
      <c r="AQ5" s="76"/>
      <c r="AR5" s="76"/>
    </row>
    <row r="6" spans="1:44" s="77" customFormat="1" ht="12.75">
      <c r="A6" s="78">
        <v>38138</v>
      </c>
      <c r="B6" s="72"/>
      <c r="C6" s="72"/>
      <c r="D6" s="72"/>
      <c r="E6" s="72"/>
      <c r="F6" s="72"/>
      <c r="G6" s="73"/>
      <c r="H6" s="73"/>
      <c r="I6" s="73"/>
      <c r="J6" s="73"/>
      <c r="K6" s="73"/>
      <c r="L6" s="74"/>
      <c r="M6" s="74"/>
      <c r="N6" s="74"/>
      <c r="O6" s="72"/>
      <c r="P6" s="72"/>
      <c r="Q6" s="74"/>
      <c r="R6" s="74"/>
      <c r="S6" s="74"/>
      <c r="T6" s="72"/>
      <c r="U6" s="72"/>
      <c r="V6" s="72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5"/>
      <c r="AI6" s="75"/>
      <c r="AJ6" s="76"/>
      <c r="AK6" s="76"/>
      <c r="AL6" s="76"/>
      <c r="AM6" s="76"/>
      <c r="AN6" s="76"/>
      <c r="AO6" s="76"/>
      <c r="AP6" s="76"/>
      <c r="AQ6" s="76"/>
      <c r="AR6" s="76"/>
    </row>
    <row r="7" spans="1:44" s="77" customFormat="1" ht="12.75">
      <c r="A7" s="78">
        <v>38168</v>
      </c>
      <c r="B7" s="72"/>
      <c r="C7" s="72"/>
      <c r="D7" s="72"/>
      <c r="E7" s="72"/>
      <c r="F7" s="72"/>
      <c r="G7" s="73"/>
      <c r="H7" s="73"/>
      <c r="I7" s="73"/>
      <c r="J7" s="73"/>
      <c r="K7" s="73"/>
      <c r="L7" s="74"/>
      <c r="M7" s="74"/>
      <c r="N7" s="74"/>
      <c r="O7" s="72"/>
      <c r="P7" s="72"/>
      <c r="Q7" s="74"/>
      <c r="R7" s="74"/>
      <c r="S7" s="74"/>
      <c r="T7" s="72"/>
      <c r="U7" s="72"/>
      <c r="V7" s="72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5"/>
      <c r="AI7" s="75"/>
      <c r="AJ7" s="76"/>
      <c r="AK7" s="76"/>
      <c r="AL7" s="76"/>
      <c r="AM7" s="76"/>
      <c r="AN7" s="76"/>
      <c r="AO7" s="76"/>
      <c r="AP7" s="76"/>
      <c r="AQ7" s="76"/>
      <c r="AR7" s="76"/>
    </row>
    <row r="8" spans="1:44" s="77" customFormat="1" ht="12.75">
      <c r="A8" s="78">
        <v>38199</v>
      </c>
      <c r="B8" s="72"/>
      <c r="C8" s="72"/>
      <c r="D8" s="72"/>
      <c r="E8" s="72"/>
      <c r="F8" s="72"/>
      <c r="G8" s="73"/>
      <c r="H8" s="73"/>
      <c r="I8" s="73"/>
      <c r="J8" s="73"/>
      <c r="K8" s="73"/>
      <c r="L8" s="74"/>
      <c r="M8" s="74"/>
      <c r="N8" s="74"/>
      <c r="O8" s="72"/>
      <c r="P8" s="72"/>
      <c r="Q8" s="74"/>
      <c r="R8" s="74"/>
      <c r="S8" s="74"/>
      <c r="T8" s="72"/>
      <c r="U8" s="72"/>
      <c r="V8" s="72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5"/>
      <c r="AI8" s="75"/>
      <c r="AJ8" s="76"/>
      <c r="AK8" s="76"/>
      <c r="AL8" s="76"/>
      <c r="AM8" s="76"/>
      <c r="AN8" s="76"/>
      <c r="AO8" s="76"/>
      <c r="AP8" s="76"/>
      <c r="AQ8" s="76"/>
      <c r="AR8" s="76"/>
    </row>
    <row r="9" spans="1:44" s="77" customFormat="1" ht="12.75">
      <c r="A9" s="78">
        <v>38230</v>
      </c>
      <c r="B9" s="72"/>
      <c r="C9" s="72"/>
      <c r="D9" s="72"/>
      <c r="E9" s="72"/>
      <c r="F9" s="72"/>
      <c r="G9" s="73"/>
      <c r="H9" s="73"/>
      <c r="I9" s="73"/>
      <c r="J9" s="73"/>
      <c r="K9" s="73"/>
      <c r="L9" s="74"/>
      <c r="M9" s="74"/>
      <c r="N9" s="74"/>
      <c r="O9" s="72"/>
      <c r="P9" s="72"/>
      <c r="Q9" s="74"/>
      <c r="R9" s="74"/>
      <c r="S9" s="74"/>
      <c r="T9" s="72"/>
      <c r="U9" s="72"/>
      <c r="V9" s="72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5"/>
      <c r="AI9" s="75"/>
      <c r="AJ9" s="76"/>
      <c r="AK9" s="76"/>
      <c r="AL9" s="76"/>
      <c r="AM9" s="76"/>
      <c r="AN9" s="76"/>
      <c r="AO9" s="76"/>
      <c r="AP9" s="76"/>
      <c r="AQ9" s="76"/>
      <c r="AR9" s="76"/>
    </row>
    <row r="10" spans="1:44" s="77" customFormat="1" ht="12.75">
      <c r="A10" s="78">
        <v>38260</v>
      </c>
      <c r="B10" s="72"/>
      <c r="C10" s="72"/>
      <c r="D10" s="72"/>
      <c r="E10" s="72"/>
      <c r="F10" s="72"/>
      <c r="G10" s="73"/>
      <c r="H10" s="73"/>
      <c r="I10" s="73"/>
      <c r="J10" s="73"/>
      <c r="K10" s="73"/>
      <c r="L10" s="74"/>
      <c r="M10" s="74"/>
      <c r="N10" s="74"/>
      <c r="O10" s="72"/>
      <c r="P10" s="72"/>
      <c r="Q10" s="74"/>
      <c r="R10" s="74"/>
      <c r="S10" s="74"/>
      <c r="T10" s="72"/>
      <c r="U10" s="72"/>
      <c r="V10" s="72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5"/>
      <c r="AI10" s="75"/>
      <c r="AJ10" s="76"/>
      <c r="AK10" s="76"/>
      <c r="AL10" s="76"/>
      <c r="AM10" s="76"/>
      <c r="AN10" s="76"/>
      <c r="AO10" s="76"/>
      <c r="AP10" s="76"/>
      <c r="AQ10" s="76"/>
      <c r="AR10" s="76"/>
    </row>
    <row r="11" spans="1:44" s="77" customFormat="1" ht="12.75">
      <c r="A11" s="78">
        <v>38291</v>
      </c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4"/>
      <c r="M11" s="74"/>
      <c r="N11" s="74"/>
      <c r="O11" s="72"/>
      <c r="P11" s="72"/>
      <c r="Q11" s="74"/>
      <c r="R11" s="74"/>
      <c r="S11" s="74"/>
      <c r="T11" s="72"/>
      <c r="U11" s="72"/>
      <c r="V11" s="72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5"/>
      <c r="AI11" s="75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1:44" s="77" customFormat="1" ht="12.75">
      <c r="A12" s="78">
        <v>38321</v>
      </c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4"/>
      <c r="M12" s="74"/>
      <c r="N12" s="74"/>
      <c r="O12" s="72"/>
      <c r="P12" s="72"/>
      <c r="Q12" s="74"/>
      <c r="R12" s="74"/>
      <c r="S12" s="74"/>
      <c r="T12" s="72"/>
      <c r="U12" s="72"/>
      <c r="V12" s="72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5"/>
      <c r="AI12" s="75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1:44" s="77" customFormat="1" ht="12.75">
      <c r="A13" s="78">
        <v>38352</v>
      </c>
      <c r="B13" s="72"/>
      <c r="C13" s="72"/>
      <c r="D13" s="72"/>
      <c r="E13" s="72"/>
      <c r="F13" s="72"/>
      <c r="G13" s="73"/>
      <c r="H13" s="73"/>
      <c r="I13" s="73"/>
      <c r="J13" s="73"/>
      <c r="K13" s="73"/>
      <c r="L13" s="74"/>
      <c r="M13" s="74"/>
      <c r="N13" s="74"/>
      <c r="O13" s="72"/>
      <c r="P13" s="72"/>
      <c r="Q13" s="74"/>
      <c r="R13" s="74"/>
      <c r="S13" s="74"/>
      <c r="T13" s="72"/>
      <c r="U13" s="72"/>
      <c r="V13" s="72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5"/>
      <c r="AI13" s="75"/>
      <c r="AJ13" s="76"/>
      <c r="AK13" s="76"/>
      <c r="AL13" s="76"/>
      <c r="AM13" s="76"/>
      <c r="AN13" s="76"/>
      <c r="AO13" s="76"/>
      <c r="AP13" s="76"/>
      <c r="AQ13" s="76"/>
      <c r="AR13" s="76"/>
    </row>
    <row r="14" spans="1:44" s="77" customFormat="1" ht="12.75">
      <c r="A14" s="78">
        <v>38383</v>
      </c>
      <c r="B14" s="72"/>
      <c r="C14" s="72"/>
      <c r="D14" s="72"/>
      <c r="E14" s="72"/>
      <c r="F14" s="72"/>
      <c r="G14" s="73"/>
      <c r="H14" s="73"/>
      <c r="I14" s="73"/>
      <c r="J14" s="73"/>
      <c r="K14" s="73"/>
      <c r="L14" s="74"/>
      <c r="M14" s="74"/>
      <c r="N14" s="74"/>
      <c r="O14" s="72"/>
      <c r="P14" s="72"/>
      <c r="Q14" s="74"/>
      <c r="R14" s="74"/>
      <c r="S14" s="74"/>
      <c r="T14" s="72"/>
      <c r="U14" s="72"/>
      <c r="V14" s="72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5"/>
      <c r="AI14" s="75"/>
      <c r="AJ14" s="76"/>
      <c r="AK14" s="76"/>
      <c r="AL14" s="76"/>
      <c r="AM14" s="76"/>
      <c r="AN14" s="76"/>
      <c r="AO14" s="76"/>
      <c r="AP14" s="76"/>
      <c r="AQ14" s="76"/>
      <c r="AR14" s="76"/>
    </row>
    <row r="15" spans="1:44" s="77" customFormat="1" ht="12.75">
      <c r="A15" s="78">
        <v>38411</v>
      </c>
      <c r="B15" s="73">
        <v>0.465</v>
      </c>
      <c r="C15" s="73">
        <v>0.142</v>
      </c>
      <c r="D15" s="73">
        <v>0.16</v>
      </c>
      <c r="E15" s="73">
        <f>B15-C15</f>
        <v>0.32300000000000006</v>
      </c>
      <c r="F15" s="73">
        <f>B15-D15</f>
        <v>0.30500000000000005</v>
      </c>
      <c r="G15" s="73"/>
      <c r="H15" s="73"/>
      <c r="I15" s="73"/>
      <c r="J15" s="73"/>
      <c r="K15" s="73"/>
      <c r="L15" s="74"/>
      <c r="M15" s="74"/>
      <c r="N15" s="74"/>
      <c r="O15" s="72"/>
      <c r="P15" s="72"/>
      <c r="Q15" s="74"/>
      <c r="R15" s="74"/>
      <c r="S15" s="74"/>
      <c r="T15" s="72"/>
      <c r="U15" s="72"/>
      <c r="V15" s="72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5"/>
      <c r="AI15" s="75"/>
      <c r="AJ15" s="76"/>
      <c r="AK15" s="76"/>
      <c r="AL15" s="76"/>
      <c r="AM15" s="76"/>
      <c r="AN15" s="76"/>
      <c r="AO15" s="76"/>
      <c r="AP15" s="76"/>
      <c r="AQ15" s="76"/>
      <c r="AR15" s="76"/>
    </row>
    <row r="16" spans="1:44" s="77" customFormat="1" ht="12.75">
      <c r="A16" s="78">
        <v>38442</v>
      </c>
      <c r="B16" s="73">
        <v>0.102</v>
      </c>
      <c r="C16" s="73">
        <v>0.081</v>
      </c>
      <c r="D16" s="73">
        <v>0.095</v>
      </c>
      <c r="E16" s="73">
        <f aca="true" t="shared" si="0" ref="E16:E72">B16-C16</f>
        <v>0.02099999999999999</v>
      </c>
      <c r="F16" s="73">
        <f aca="true" t="shared" si="1" ref="F16:F72">B16-D16</f>
        <v>0.006999999999999992</v>
      </c>
      <c r="G16" s="73"/>
      <c r="H16" s="73"/>
      <c r="I16" s="73"/>
      <c r="J16" s="73"/>
      <c r="K16" s="73"/>
      <c r="L16" s="74"/>
      <c r="M16" s="74"/>
      <c r="N16" s="74"/>
      <c r="O16" s="72"/>
      <c r="P16" s="72"/>
      <c r="Q16" s="74"/>
      <c r="R16" s="74"/>
      <c r="S16" s="74"/>
      <c r="T16" s="72"/>
      <c r="U16" s="72"/>
      <c r="V16" s="72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5"/>
      <c r="AI16" s="75"/>
      <c r="AJ16" s="76"/>
      <c r="AK16" s="76"/>
      <c r="AL16" s="76"/>
      <c r="AM16" s="76"/>
      <c r="AN16" s="76"/>
      <c r="AO16" s="76"/>
      <c r="AP16" s="76"/>
      <c r="AQ16" s="76"/>
      <c r="AR16" s="76"/>
    </row>
    <row r="17" spans="1:44" s="77" customFormat="1" ht="12.75">
      <c r="A17" s="78">
        <v>38472</v>
      </c>
      <c r="B17" s="73">
        <v>0.068</v>
      </c>
      <c r="C17" s="73">
        <v>0.041</v>
      </c>
      <c r="D17" s="73">
        <v>0.046</v>
      </c>
      <c r="E17" s="73">
        <f t="shared" si="0"/>
        <v>0.027000000000000003</v>
      </c>
      <c r="F17" s="73">
        <f t="shared" si="1"/>
        <v>0.022000000000000006</v>
      </c>
      <c r="G17" s="73"/>
      <c r="H17" s="73"/>
      <c r="I17" s="73"/>
      <c r="J17" s="73"/>
      <c r="K17" s="73"/>
      <c r="L17" s="74"/>
      <c r="M17" s="74"/>
      <c r="N17" s="74"/>
      <c r="O17" s="72"/>
      <c r="P17" s="72"/>
      <c r="Q17" s="74"/>
      <c r="R17" s="74"/>
      <c r="S17" s="74"/>
      <c r="T17" s="72"/>
      <c r="U17" s="72"/>
      <c r="V17" s="72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5"/>
      <c r="AI17" s="75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s="77" customFormat="1" ht="12.75">
      <c r="A18" s="78">
        <v>38503</v>
      </c>
      <c r="B18" s="73">
        <v>0.17</v>
      </c>
      <c r="C18" s="73">
        <v>0.085</v>
      </c>
      <c r="D18" s="73">
        <v>0.099</v>
      </c>
      <c r="E18" s="73">
        <f t="shared" si="0"/>
        <v>0.085</v>
      </c>
      <c r="F18" s="73">
        <f t="shared" si="1"/>
        <v>0.07100000000000001</v>
      </c>
      <c r="G18" s="73"/>
      <c r="H18" s="73"/>
      <c r="I18" s="73"/>
      <c r="J18" s="73"/>
      <c r="K18" s="73"/>
      <c r="L18" s="74"/>
      <c r="M18" s="74"/>
      <c r="N18" s="74"/>
      <c r="O18" s="72"/>
      <c r="P18" s="72"/>
      <c r="Q18" s="74"/>
      <c r="R18" s="74"/>
      <c r="S18" s="74"/>
      <c r="T18" s="72"/>
      <c r="U18" s="7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5"/>
      <c r="AI18" s="75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1:44" s="77" customFormat="1" ht="12.75">
      <c r="A19" s="78">
        <v>38533</v>
      </c>
      <c r="B19" s="73">
        <v>0.347</v>
      </c>
      <c r="C19" s="73">
        <v>0.077</v>
      </c>
      <c r="D19" s="73">
        <v>0.101</v>
      </c>
      <c r="E19" s="73">
        <f t="shared" si="0"/>
        <v>0.26999999999999996</v>
      </c>
      <c r="F19" s="73">
        <f t="shared" si="1"/>
        <v>0.24599999999999997</v>
      </c>
      <c r="G19" s="73"/>
      <c r="H19" s="73"/>
      <c r="I19" s="73"/>
      <c r="J19" s="73"/>
      <c r="K19" s="73"/>
      <c r="L19" s="74"/>
      <c r="M19" s="74"/>
      <c r="N19" s="74"/>
      <c r="O19" s="72"/>
      <c r="P19" s="72"/>
      <c r="Q19" s="74"/>
      <c r="R19" s="74"/>
      <c r="S19" s="74"/>
      <c r="T19" s="72"/>
      <c r="U19" s="7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5"/>
      <c r="AI19" s="75"/>
      <c r="AJ19" s="76"/>
      <c r="AK19" s="76"/>
      <c r="AL19" s="76"/>
      <c r="AM19" s="76"/>
      <c r="AN19" s="76"/>
      <c r="AO19" s="76"/>
      <c r="AP19" s="76"/>
      <c r="AQ19" s="76"/>
      <c r="AR19" s="76"/>
    </row>
    <row r="20" spans="1:44" s="77" customFormat="1" ht="12.75">
      <c r="A20" s="78">
        <v>38564</v>
      </c>
      <c r="B20" s="73">
        <v>0.279</v>
      </c>
      <c r="C20" s="73">
        <v>0.132</v>
      </c>
      <c r="D20" s="73">
        <v>0.164</v>
      </c>
      <c r="E20" s="73">
        <f t="shared" si="0"/>
        <v>0.14700000000000002</v>
      </c>
      <c r="F20" s="73">
        <f t="shared" si="1"/>
        <v>0.11500000000000002</v>
      </c>
      <c r="G20" s="73"/>
      <c r="H20" s="73"/>
      <c r="I20" s="73"/>
      <c r="J20" s="73"/>
      <c r="K20" s="73"/>
      <c r="L20" s="74"/>
      <c r="M20" s="74"/>
      <c r="N20" s="74"/>
      <c r="O20" s="72"/>
      <c r="P20" s="72"/>
      <c r="Q20" s="74"/>
      <c r="R20" s="74"/>
      <c r="S20" s="74"/>
      <c r="T20" s="72"/>
      <c r="U20" s="72"/>
      <c r="V20" s="72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5"/>
      <c r="AI20" s="75"/>
      <c r="AJ20" s="76"/>
      <c r="AK20" s="76"/>
      <c r="AL20" s="76"/>
      <c r="AM20" s="76"/>
      <c r="AN20" s="76"/>
      <c r="AO20" s="76"/>
      <c r="AP20" s="76"/>
      <c r="AQ20" s="76"/>
      <c r="AR20" s="76"/>
    </row>
    <row r="21" spans="1:44" s="77" customFormat="1" ht="12.75">
      <c r="A21" s="78">
        <v>38595</v>
      </c>
      <c r="B21" s="73">
        <v>0.239</v>
      </c>
      <c r="C21" s="73">
        <v>0.105</v>
      </c>
      <c r="D21" s="73">
        <v>0.134</v>
      </c>
      <c r="E21" s="73">
        <f t="shared" si="0"/>
        <v>0.134</v>
      </c>
      <c r="F21" s="73">
        <f t="shared" si="1"/>
        <v>0.10499999999999998</v>
      </c>
      <c r="G21" s="73"/>
      <c r="H21" s="73"/>
      <c r="I21" s="73"/>
      <c r="J21" s="73"/>
      <c r="K21" s="73"/>
      <c r="L21" s="74"/>
      <c r="M21" s="74"/>
      <c r="N21" s="74"/>
      <c r="O21" s="72"/>
      <c r="P21" s="72"/>
      <c r="Q21" s="74"/>
      <c r="R21" s="74"/>
      <c r="S21" s="74"/>
      <c r="T21" s="72"/>
      <c r="U21" s="72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5"/>
      <c r="AI21" s="75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s="77" customFormat="1" ht="12.75">
      <c r="A22" s="78">
        <v>38625</v>
      </c>
      <c r="B22" s="73">
        <v>0.133</v>
      </c>
      <c r="C22" s="73">
        <v>0.097</v>
      </c>
      <c r="D22" s="73">
        <v>0.121</v>
      </c>
      <c r="E22" s="73">
        <f t="shared" si="0"/>
        <v>0.036000000000000004</v>
      </c>
      <c r="F22" s="73">
        <f t="shared" si="1"/>
        <v>0.01200000000000001</v>
      </c>
      <c r="G22" s="73"/>
      <c r="H22" s="73"/>
      <c r="I22" s="73"/>
      <c r="J22" s="73"/>
      <c r="K22" s="73"/>
      <c r="L22" s="74"/>
      <c r="M22" s="74"/>
      <c r="N22" s="74"/>
      <c r="O22" s="72"/>
      <c r="P22" s="72"/>
      <c r="Q22" s="74"/>
      <c r="R22" s="74"/>
      <c r="S22" s="74"/>
      <c r="T22" s="72"/>
      <c r="U22" s="72"/>
      <c r="V22" s="72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5"/>
      <c r="AI22" s="75"/>
      <c r="AJ22" s="76"/>
      <c r="AK22" s="76"/>
      <c r="AL22" s="76"/>
      <c r="AM22" s="76"/>
      <c r="AN22" s="76"/>
      <c r="AO22" s="76"/>
      <c r="AP22" s="76"/>
      <c r="AQ22" s="76"/>
      <c r="AR22" s="76"/>
    </row>
    <row r="23" spans="1:44" s="77" customFormat="1" ht="12.75">
      <c r="A23" s="78">
        <v>38656</v>
      </c>
      <c r="B23" s="73">
        <v>0.408</v>
      </c>
      <c r="C23" s="73">
        <v>0.06</v>
      </c>
      <c r="D23" s="73">
        <v>0.077</v>
      </c>
      <c r="E23" s="73">
        <f t="shared" si="0"/>
        <v>0.348</v>
      </c>
      <c r="F23" s="73">
        <f t="shared" si="1"/>
        <v>0.33099999999999996</v>
      </c>
      <c r="G23" s="73"/>
      <c r="H23" s="73"/>
      <c r="I23" s="73"/>
      <c r="J23" s="73"/>
      <c r="K23" s="73"/>
      <c r="L23" s="74"/>
      <c r="M23" s="74"/>
      <c r="N23" s="74"/>
      <c r="O23" s="72"/>
      <c r="P23" s="72"/>
      <c r="Q23" s="74"/>
      <c r="R23" s="74"/>
      <c r="S23" s="74"/>
      <c r="T23" s="72"/>
      <c r="U23" s="72"/>
      <c r="V23" s="72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5"/>
      <c r="AI23" s="75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4" s="77" customFormat="1" ht="12.75">
      <c r="A24" s="78">
        <v>38686</v>
      </c>
      <c r="B24" s="73">
        <v>0.256</v>
      </c>
      <c r="C24" s="73">
        <v>0.081</v>
      </c>
      <c r="D24" s="73">
        <v>0.096</v>
      </c>
      <c r="E24" s="73">
        <f t="shared" si="0"/>
        <v>0.175</v>
      </c>
      <c r="F24" s="73">
        <f t="shared" si="1"/>
        <v>0.16</v>
      </c>
      <c r="G24" s="73"/>
      <c r="H24" s="73"/>
      <c r="I24" s="73"/>
      <c r="J24" s="73"/>
      <c r="K24" s="73"/>
      <c r="L24" s="74"/>
      <c r="M24" s="74"/>
      <c r="N24" s="74"/>
      <c r="O24" s="72"/>
      <c r="P24" s="72"/>
      <c r="Q24" s="74"/>
      <c r="R24" s="74"/>
      <c r="S24" s="74"/>
      <c r="T24" s="72"/>
      <c r="U24" s="72"/>
      <c r="V24" s="72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5"/>
      <c r="AI24" s="75"/>
      <c r="AJ24" s="76"/>
      <c r="AK24" s="76"/>
      <c r="AL24" s="76"/>
      <c r="AM24" s="76"/>
      <c r="AN24" s="76"/>
      <c r="AO24" s="76"/>
      <c r="AP24" s="76"/>
      <c r="AQ24" s="76"/>
      <c r="AR24" s="76"/>
    </row>
    <row r="25" spans="1:44" s="77" customFormat="1" ht="12.75">
      <c r="A25" s="78">
        <v>38717</v>
      </c>
      <c r="B25" s="73">
        <v>0.268</v>
      </c>
      <c r="C25" s="73">
        <v>0.069</v>
      </c>
      <c r="D25" s="73">
        <v>0.084</v>
      </c>
      <c r="E25" s="73">
        <f t="shared" si="0"/>
        <v>0.199</v>
      </c>
      <c r="F25" s="73">
        <f t="shared" si="1"/>
        <v>0.184</v>
      </c>
      <c r="G25" s="73"/>
      <c r="H25" s="73"/>
      <c r="I25" s="73"/>
      <c r="J25" s="73"/>
      <c r="K25" s="73"/>
      <c r="L25" s="74"/>
      <c r="M25" s="74"/>
      <c r="N25" s="74"/>
      <c r="O25" s="72"/>
      <c r="P25" s="72"/>
      <c r="Q25" s="74"/>
      <c r="R25" s="74"/>
      <c r="S25" s="74"/>
      <c r="T25" s="72"/>
      <c r="U25" s="72"/>
      <c r="V25" s="72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5"/>
      <c r="AI25" s="75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44" s="77" customFormat="1" ht="12.75">
      <c r="A26" s="78">
        <v>38748</v>
      </c>
      <c r="B26" s="73">
        <v>0.097</v>
      </c>
      <c r="C26" s="73">
        <v>0.11</v>
      </c>
      <c r="D26" s="73">
        <v>0.138</v>
      </c>
      <c r="E26" s="73">
        <f t="shared" si="0"/>
        <v>-0.012999999999999998</v>
      </c>
      <c r="F26" s="73">
        <f t="shared" si="1"/>
        <v>-0.04100000000000001</v>
      </c>
      <c r="G26" s="73"/>
      <c r="H26" s="73"/>
      <c r="I26" s="73"/>
      <c r="J26" s="73"/>
      <c r="K26" s="73"/>
      <c r="L26" s="74"/>
      <c r="M26" s="74"/>
      <c r="N26" s="74"/>
      <c r="O26" s="72"/>
      <c r="P26" s="72"/>
      <c r="Q26" s="74"/>
      <c r="R26" s="74"/>
      <c r="S26" s="74"/>
      <c r="T26" s="72"/>
      <c r="U26" s="72"/>
      <c r="V26" s="72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5"/>
      <c r="AI26" s="75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44" s="77" customFormat="1" ht="12.75">
      <c r="A27" s="78">
        <v>38776</v>
      </c>
      <c r="B27" s="73">
        <v>-0.043</v>
      </c>
      <c r="C27" s="73">
        <v>0.09</v>
      </c>
      <c r="D27" s="73">
        <v>0.113</v>
      </c>
      <c r="E27" s="73">
        <f t="shared" si="0"/>
        <v>-0.133</v>
      </c>
      <c r="F27" s="73">
        <f t="shared" si="1"/>
        <v>-0.156</v>
      </c>
      <c r="G27" s="73"/>
      <c r="H27" s="73"/>
      <c r="I27" s="73"/>
      <c r="J27" s="73"/>
      <c r="K27" s="73"/>
      <c r="L27" s="74"/>
      <c r="M27" s="74"/>
      <c r="N27" s="74"/>
      <c r="O27" s="72"/>
      <c r="P27" s="72"/>
      <c r="Q27" s="74"/>
      <c r="R27" s="74"/>
      <c r="S27" s="74"/>
      <c r="T27" s="72"/>
      <c r="U27" s="72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5"/>
      <c r="AI27" s="75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44" s="77" customFormat="1" ht="12.75">
      <c r="A28" s="78">
        <v>38807</v>
      </c>
      <c r="B28" s="73">
        <v>0.149</v>
      </c>
      <c r="C28" s="73">
        <v>0.127</v>
      </c>
      <c r="D28" s="73">
        <v>0.158</v>
      </c>
      <c r="E28" s="73">
        <f t="shared" si="0"/>
        <v>0.021999999999999992</v>
      </c>
      <c r="F28" s="73">
        <f t="shared" si="1"/>
        <v>-0.009000000000000008</v>
      </c>
      <c r="G28" s="73"/>
      <c r="H28" s="73"/>
      <c r="I28" s="73"/>
      <c r="J28" s="73"/>
      <c r="K28" s="73"/>
      <c r="L28" s="74"/>
      <c r="M28" s="74"/>
      <c r="N28" s="74"/>
      <c r="O28" s="72"/>
      <c r="P28" s="72"/>
      <c r="Q28" s="74"/>
      <c r="R28" s="74"/>
      <c r="S28" s="74"/>
      <c r="T28" s="72"/>
      <c r="U28" s="72"/>
      <c r="V28" s="72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5"/>
      <c r="AI28" s="75"/>
      <c r="AJ28" s="76"/>
      <c r="AK28" s="76"/>
      <c r="AL28" s="76"/>
      <c r="AM28" s="76"/>
      <c r="AN28" s="76"/>
      <c r="AO28" s="76"/>
      <c r="AP28" s="76"/>
      <c r="AQ28" s="76"/>
      <c r="AR28" s="76"/>
    </row>
    <row r="29" spans="1:44" s="77" customFormat="1" ht="12.75">
      <c r="A29" s="78">
        <v>38837</v>
      </c>
      <c r="B29" s="73">
        <v>0.142</v>
      </c>
      <c r="C29" s="73">
        <v>0.146</v>
      </c>
      <c r="D29" s="73">
        <v>0.175</v>
      </c>
      <c r="E29" s="73">
        <f t="shared" si="0"/>
        <v>-0.0040000000000000036</v>
      </c>
      <c r="F29" s="73">
        <f t="shared" si="1"/>
        <v>-0.033</v>
      </c>
      <c r="G29" s="73"/>
      <c r="H29" s="73"/>
      <c r="I29" s="73"/>
      <c r="J29" s="73"/>
      <c r="K29" s="73"/>
      <c r="L29" s="74"/>
      <c r="M29" s="74"/>
      <c r="N29" s="74"/>
      <c r="O29" s="72"/>
      <c r="P29" s="72"/>
      <c r="Q29" s="74"/>
      <c r="R29" s="74"/>
      <c r="S29" s="74"/>
      <c r="T29" s="72"/>
      <c r="U29" s="72"/>
      <c r="V29" s="72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5"/>
      <c r="AI29" s="75"/>
      <c r="AJ29" s="76"/>
      <c r="AK29" s="76"/>
      <c r="AL29" s="76"/>
      <c r="AM29" s="76"/>
      <c r="AN29" s="76"/>
      <c r="AO29" s="76"/>
      <c r="AP29" s="76"/>
      <c r="AQ29" s="76"/>
      <c r="AR29" s="76"/>
    </row>
    <row r="30" spans="1:44" s="77" customFormat="1" ht="12.75">
      <c r="A30" s="78">
        <v>38868</v>
      </c>
      <c r="B30" s="73">
        <v>0.028</v>
      </c>
      <c r="C30" s="73">
        <v>0.069</v>
      </c>
      <c r="D30" s="73">
        <v>0.087</v>
      </c>
      <c r="E30" s="73">
        <f t="shared" si="0"/>
        <v>-0.04100000000000001</v>
      </c>
      <c r="F30" s="73">
        <f t="shared" si="1"/>
        <v>-0.059</v>
      </c>
      <c r="G30" s="73"/>
      <c r="H30" s="73"/>
      <c r="I30" s="73"/>
      <c r="J30" s="73"/>
      <c r="K30" s="73"/>
      <c r="L30" s="74"/>
      <c r="M30" s="74"/>
      <c r="N30" s="74"/>
      <c r="O30" s="72"/>
      <c r="P30" s="72"/>
      <c r="Q30" s="74"/>
      <c r="R30" s="74"/>
      <c r="S30" s="74"/>
      <c r="T30" s="72"/>
      <c r="U30" s="72"/>
      <c r="V30" s="72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5"/>
      <c r="AI30" s="75"/>
      <c r="AJ30" s="76"/>
      <c r="AK30" s="76"/>
      <c r="AL30" s="76"/>
      <c r="AM30" s="76"/>
      <c r="AN30" s="76"/>
      <c r="AO30" s="76"/>
      <c r="AP30" s="76"/>
      <c r="AQ30" s="76"/>
      <c r="AR30" s="76"/>
    </row>
    <row r="31" spans="1:44" s="77" customFormat="1" ht="12.75">
      <c r="A31" s="78">
        <v>38898</v>
      </c>
      <c r="B31" s="73">
        <v>-0.029</v>
      </c>
      <c r="C31" s="73">
        <v>0.073</v>
      </c>
      <c r="D31" s="73">
        <v>0.085</v>
      </c>
      <c r="E31" s="73">
        <f t="shared" si="0"/>
        <v>-0.102</v>
      </c>
      <c r="F31" s="73">
        <f t="shared" si="1"/>
        <v>-0.114</v>
      </c>
      <c r="G31" s="73"/>
      <c r="H31" s="73"/>
      <c r="I31" s="73"/>
      <c r="J31" s="73"/>
      <c r="K31" s="73"/>
      <c r="L31" s="74"/>
      <c r="M31" s="74"/>
      <c r="N31" s="74"/>
      <c r="O31" s="72"/>
      <c r="P31" s="72"/>
      <c r="Q31" s="74"/>
      <c r="R31" s="74"/>
      <c r="S31" s="74"/>
      <c r="T31" s="72"/>
      <c r="U31" s="72"/>
      <c r="V31" s="72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5"/>
      <c r="AI31" s="75"/>
      <c r="AJ31" s="76"/>
      <c r="AK31" s="76"/>
      <c r="AL31" s="76"/>
      <c r="AM31" s="76"/>
      <c r="AN31" s="76"/>
      <c r="AO31" s="76"/>
      <c r="AP31" s="76"/>
      <c r="AQ31" s="76"/>
      <c r="AR31" s="76"/>
    </row>
    <row r="32" spans="1:44" s="77" customFormat="1" ht="12.75">
      <c r="A32" s="78">
        <v>38929</v>
      </c>
      <c r="B32" s="73">
        <v>-0.085</v>
      </c>
      <c r="C32" s="73">
        <v>0.053</v>
      </c>
      <c r="D32" s="73">
        <v>0.052</v>
      </c>
      <c r="E32" s="73">
        <f t="shared" si="0"/>
        <v>-0.138</v>
      </c>
      <c r="F32" s="73">
        <f t="shared" si="1"/>
        <v>-0.137</v>
      </c>
      <c r="G32" s="73"/>
      <c r="H32" s="73"/>
      <c r="I32" s="73"/>
      <c r="J32" s="73"/>
      <c r="K32" s="73"/>
      <c r="L32" s="74"/>
      <c r="M32" s="74"/>
      <c r="N32" s="74"/>
      <c r="O32" s="72"/>
      <c r="P32" s="72"/>
      <c r="Q32" s="74"/>
      <c r="R32" s="74"/>
      <c r="S32" s="74"/>
      <c r="T32" s="72"/>
      <c r="U32" s="72"/>
      <c r="V32" s="72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5"/>
      <c r="AI32" s="75"/>
      <c r="AJ32" s="76"/>
      <c r="AK32" s="76"/>
      <c r="AL32" s="76"/>
      <c r="AM32" s="76"/>
      <c r="AN32" s="76"/>
      <c r="AO32" s="76"/>
      <c r="AP32" s="76"/>
      <c r="AQ32" s="76"/>
      <c r="AR32" s="76"/>
    </row>
    <row r="33" spans="1:44" s="77" customFormat="1" ht="12.75">
      <c r="A33" s="78">
        <v>38960</v>
      </c>
      <c r="B33" s="73">
        <v>-0.069</v>
      </c>
      <c r="C33" s="73">
        <v>0.087</v>
      </c>
      <c r="D33" s="73">
        <v>0.085</v>
      </c>
      <c r="E33" s="73">
        <f t="shared" si="0"/>
        <v>-0.156</v>
      </c>
      <c r="F33" s="73">
        <f t="shared" si="1"/>
        <v>-0.15400000000000003</v>
      </c>
      <c r="G33" s="73"/>
      <c r="H33" s="73"/>
      <c r="I33" s="73"/>
      <c r="J33" s="73"/>
      <c r="K33" s="73"/>
      <c r="L33" s="74"/>
      <c r="M33" s="74"/>
      <c r="N33" s="74"/>
      <c r="O33" s="72"/>
      <c r="P33" s="72"/>
      <c r="Q33" s="74"/>
      <c r="R33" s="74"/>
      <c r="S33" s="74"/>
      <c r="T33" s="72"/>
      <c r="U33" s="72"/>
      <c r="V33" s="72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5"/>
      <c r="AI33" s="75"/>
      <c r="AJ33" s="76"/>
      <c r="AK33" s="76"/>
      <c r="AL33" s="76"/>
      <c r="AM33" s="76"/>
      <c r="AN33" s="76"/>
      <c r="AO33" s="76"/>
      <c r="AP33" s="76"/>
      <c r="AQ33" s="76"/>
      <c r="AR33" s="76"/>
    </row>
    <row r="34" spans="1:44" s="77" customFormat="1" ht="12.75">
      <c r="A34" s="78">
        <v>38990</v>
      </c>
      <c r="B34" s="73">
        <v>-0.012</v>
      </c>
      <c r="C34" s="73">
        <v>0.112</v>
      </c>
      <c r="D34" s="73">
        <v>0.105</v>
      </c>
      <c r="E34" s="73">
        <f t="shared" si="0"/>
        <v>-0.124</v>
      </c>
      <c r="F34" s="73">
        <f t="shared" si="1"/>
        <v>-0.11699999999999999</v>
      </c>
      <c r="G34" s="73"/>
      <c r="H34" s="73"/>
      <c r="I34" s="73"/>
      <c r="J34" s="73"/>
      <c r="K34" s="73"/>
      <c r="L34" s="74"/>
      <c r="M34" s="74"/>
      <c r="N34" s="74"/>
      <c r="O34" s="72"/>
      <c r="P34" s="72"/>
      <c r="Q34" s="74"/>
      <c r="R34" s="74"/>
      <c r="S34" s="74"/>
      <c r="T34" s="72"/>
      <c r="U34" s="72"/>
      <c r="V34" s="72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5"/>
      <c r="AI34" s="75"/>
      <c r="AJ34" s="76"/>
      <c r="AK34" s="76"/>
      <c r="AL34" s="76"/>
      <c r="AM34" s="76"/>
      <c r="AN34" s="76"/>
      <c r="AO34" s="76"/>
      <c r="AP34" s="76"/>
      <c r="AQ34" s="76"/>
      <c r="AR34" s="76"/>
    </row>
    <row r="35" spans="1:44" s="77" customFormat="1" ht="12.75">
      <c r="A35" s="78">
        <v>39021</v>
      </c>
      <c r="B35" s="73">
        <v>0.016</v>
      </c>
      <c r="C35" s="73">
        <v>0.163</v>
      </c>
      <c r="D35" s="73">
        <v>0.163</v>
      </c>
      <c r="E35" s="73">
        <f t="shared" si="0"/>
        <v>-0.14700000000000002</v>
      </c>
      <c r="F35" s="73">
        <f t="shared" si="1"/>
        <v>-0.14700000000000002</v>
      </c>
      <c r="G35" s="73"/>
      <c r="H35" s="73"/>
      <c r="I35" s="73"/>
      <c r="J35" s="73"/>
      <c r="K35" s="73"/>
      <c r="L35" s="74"/>
      <c r="M35" s="74"/>
      <c r="N35" s="74"/>
      <c r="O35" s="72"/>
      <c r="P35" s="72"/>
      <c r="Q35" s="74"/>
      <c r="R35" s="74"/>
      <c r="S35" s="74"/>
      <c r="T35" s="72"/>
      <c r="U35" s="72"/>
      <c r="V35" s="72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5"/>
      <c r="AI35" s="75"/>
      <c r="AJ35" s="76"/>
      <c r="AK35" s="76"/>
      <c r="AL35" s="76"/>
      <c r="AM35" s="76"/>
      <c r="AN35" s="76"/>
      <c r="AO35" s="76"/>
      <c r="AP35" s="76"/>
      <c r="AQ35" s="76"/>
      <c r="AR35" s="76"/>
    </row>
    <row r="36" spans="1:44" s="77" customFormat="1" ht="12.75">
      <c r="A36" s="78">
        <v>39051</v>
      </c>
      <c r="B36" s="73">
        <v>-0.055</v>
      </c>
      <c r="C36" s="73">
        <v>0.135</v>
      </c>
      <c r="D36" s="73">
        <v>0.137</v>
      </c>
      <c r="E36" s="73">
        <f t="shared" si="0"/>
        <v>-0.19</v>
      </c>
      <c r="F36" s="73">
        <f t="shared" si="1"/>
        <v>-0.192</v>
      </c>
      <c r="G36" s="73"/>
      <c r="H36" s="73"/>
      <c r="I36" s="73"/>
      <c r="J36" s="73"/>
      <c r="K36" s="73"/>
      <c r="L36" s="74"/>
      <c r="M36" s="74"/>
      <c r="N36" s="74"/>
      <c r="O36" s="72"/>
      <c r="P36" s="72"/>
      <c r="Q36" s="74"/>
      <c r="R36" s="74"/>
      <c r="S36" s="74"/>
      <c r="T36" s="72"/>
      <c r="U36" s="72"/>
      <c r="V36" s="72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5"/>
      <c r="AI36" s="75"/>
      <c r="AJ36" s="76"/>
      <c r="AK36" s="76"/>
      <c r="AL36" s="76"/>
      <c r="AM36" s="76"/>
      <c r="AN36" s="76"/>
      <c r="AO36" s="76"/>
      <c r="AP36" s="76"/>
      <c r="AQ36" s="76"/>
      <c r="AR36" s="76"/>
    </row>
    <row r="37" spans="1:44" s="77" customFormat="1" ht="12.75">
      <c r="A37" s="78">
        <v>39082</v>
      </c>
      <c r="B37" s="73">
        <v>0.021</v>
      </c>
      <c r="C37" s="73">
        <v>0.136</v>
      </c>
      <c r="D37" s="73">
        <v>0.135</v>
      </c>
      <c r="E37" s="73">
        <f t="shared" si="0"/>
        <v>-0.115</v>
      </c>
      <c r="F37" s="73">
        <f t="shared" si="1"/>
        <v>-0.114</v>
      </c>
      <c r="G37" s="73"/>
      <c r="H37" s="73"/>
      <c r="I37" s="73"/>
      <c r="J37" s="73"/>
      <c r="K37" s="73"/>
      <c r="L37" s="74"/>
      <c r="M37" s="74"/>
      <c r="N37" s="74"/>
      <c r="O37" s="72"/>
      <c r="P37" s="72"/>
      <c r="Q37" s="74"/>
      <c r="R37" s="74"/>
      <c r="S37" s="74"/>
      <c r="T37" s="72"/>
      <c r="U37" s="72"/>
      <c r="V37" s="72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5"/>
      <c r="AI37" s="75"/>
      <c r="AJ37" s="76"/>
      <c r="AK37" s="76"/>
      <c r="AL37" s="76"/>
      <c r="AM37" s="76"/>
      <c r="AN37" s="76"/>
      <c r="AO37" s="76"/>
      <c r="AP37" s="76"/>
      <c r="AQ37" s="76"/>
      <c r="AR37" s="76"/>
    </row>
    <row r="38" spans="1:44" s="77" customFormat="1" ht="12.75">
      <c r="A38" s="78">
        <v>39113</v>
      </c>
      <c r="B38" s="73">
        <v>0.031</v>
      </c>
      <c r="C38" s="73">
        <v>0.139</v>
      </c>
      <c r="D38" s="73">
        <v>0.133</v>
      </c>
      <c r="E38" s="73">
        <f t="shared" si="0"/>
        <v>-0.10800000000000001</v>
      </c>
      <c r="F38" s="73">
        <f t="shared" si="1"/>
        <v>-0.10200000000000001</v>
      </c>
      <c r="G38" s="73"/>
      <c r="H38" s="73"/>
      <c r="I38" s="73"/>
      <c r="J38" s="73"/>
      <c r="K38" s="73"/>
      <c r="L38" s="74"/>
      <c r="M38" s="74"/>
      <c r="N38" s="74"/>
      <c r="O38" s="72"/>
      <c r="P38" s="72"/>
      <c r="Q38" s="74"/>
      <c r="R38" s="74"/>
      <c r="S38" s="74"/>
      <c r="T38" s="72"/>
      <c r="U38" s="72"/>
      <c r="V38" s="72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5"/>
      <c r="AI38" s="75"/>
      <c r="AJ38" s="76"/>
      <c r="AK38" s="76"/>
      <c r="AL38" s="76"/>
      <c r="AM38" s="76"/>
      <c r="AN38" s="76"/>
      <c r="AO38" s="76"/>
      <c r="AP38" s="76"/>
      <c r="AQ38" s="76"/>
      <c r="AR38" s="76"/>
    </row>
    <row r="39" spans="1:44" s="77" customFormat="1" ht="12.75">
      <c r="A39" s="78">
        <v>39141</v>
      </c>
      <c r="B39" s="73">
        <v>0.025</v>
      </c>
      <c r="C39" s="73">
        <v>0.106</v>
      </c>
      <c r="D39" s="73">
        <v>0.104</v>
      </c>
      <c r="E39" s="73">
        <f t="shared" si="0"/>
        <v>-0.08099999999999999</v>
      </c>
      <c r="F39" s="73">
        <f t="shared" si="1"/>
        <v>-0.07899999999999999</v>
      </c>
      <c r="G39" s="73"/>
      <c r="H39" s="73"/>
      <c r="I39" s="73"/>
      <c r="J39" s="73"/>
      <c r="K39" s="73"/>
      <c r="L39" s="73">
        <v>0.066</v>
      </c>
      <c r="M39" s="73">
        <v>0.114</v>
      </c>
      <c r="N39" s="73">
        <v>0.124</v>
      </c>
      <c r="O39" s="73">
        <f>L39-M39</f>
        <v>-0.048</v>
      </c>
      <c r="P39" s="73">
        <f>L39-N39</f>
        <v>-0.057999999999999996</v>
      </c>
      <c r="Q39" s="74"/>
      <c r="R39" s="74"/>
      <c r="S39" s="74"/>
      <c r="T39" s="72"/>
      <c r="U39" s="72"/>
      <c r="V39" s="72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5"/>
      <c r="AI39" s="75"/>
      <c r="AJ39" s="76"/>
      <c r="AK39" s="76"/>
      <c r="AL39" s="76"/>
      <c r="AM39" s="76"/>
      <c r="AN39" s="76"/>
      <c r="AO39" s="76"/>
      <c r="AP39" s="76"/>
      <c r="AQ39" s="76"/>
      <c r="AR39" s="76"/>
    </row>
    <row r="40" spans="1:44" s="77" customFormat="1" ht="12.75">
      <c r="A40" s="78">
        <v>39172</v>
      </c>
      <c r="B40" s="73">
        <v>0.028</v>
      </c>
      <c r="C40" s="73">
        <v>0.111</v>
      </c>
      <c r="D40" s="73">
        <v>0.106</v>
      </c>
      <c r="E40" s="73">
        <f t="shared" si="0"/>
        <v>-0.083</v>
      </c>
      <c r="F40" s="73">
        <f t="shared" si="1"/>
        <v>-0.078</v>
      </c>
      <c r="G40" s="73"/>
      <c r="H40" s="73"/>
      <c r="I40" s="73"/>
      <c r="J40" s="73"/>
      <c r="K40" s="73"/>
      <c r="L40" s="73">
        <v>0.049</v>
      </c>
      <c r="M40" s="73">
        <v>0.115</v>
      </c>
      <c r="N40" s="73">
        <v>0.125</v>
      </c>
      <c r="O40" s="73">
        <f aca="true" t="shared" si="2" ref="O40:O83">L40-M40</f>
        <v>-0.066</v>
      </c>
      <c r="P40" s="73">
        <f aca="true" t="shared" si="3" ref="P40:P83">L40-N40</f>
        <v>-0.076</v>
      </c>
      <c r="Q40" s="74"/>
      <c r="R40" s="74"/>
      <c r="S40" s="74"/>
      <c r="T40" s="72"/>
      <c r="U40" s="72"/>
      <c r="V40" s="72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5"/>
      <c r="AI40" s="75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s="77" customFormat="1" ht="12.75">
      <c r="A41" s="78">
        <v>39202</v>
      </c>
      <c r="B41" s="73">
        <v>0.059</v>
      </c>
      <c r="C41" s="73">
        <v>0.152</v>
      </c>
      <c r="D41" s="73">
        <v>0.143</v>
      </c>
      <c r="E41" s="73">
        <f t="shared" si="0"/>
        <v>-0.093</v>
      </c>
      <c r="F41" s="73">
        <f t="shared" si="1"/>
        <v>-0.08399999999999999</v>
      </c>
      <c r="G41" s="73"/>
      <c r="H41" s="73"/>
      <c r="I41" s="73"/>
      <c r="J41" s="73"/>
      <c r="K41" s="73"/>
      <c r="L41" s="73">
        <v>0.076</v>
      </c>
      <c r="M41" s="73">
        <v>0.138</v>
      </c>
      <c r="N41" s="73">
        <v>0.145</v>
      </c>
      <c r="O41" s="73">
        <f t="shared" si="2"/>
        <v>-0.06200000000000001</v>
      </c>
      <c r="P41" s="73">
        <f t="shared" si="3"/>
        <v>-0.06899999999999999</v>
      </c>
      <c r="Q41" s="74"/>
      <c r="R41" s="74"/>
      <c r="S41" s="74"/>
      <c r="T41" s="72"/>
      <c r="U41" s="72"/>
      <c r="V41" s="72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5"/>
      <c r="AI41" s="75"/>
      <c r="AJ41" s="76"/>
      <c r="AK41" s="76"/>
      <c r="AL41" s="76"/>
      <c r="AM41" s="76"/>
      <c r="AN41" s="76"/>
      <c r="AO41" s="76"/>
      <c r="AP41" s="76"/>
      <c r="AQ41" s="76"/>
      <c r="AR41" s="76"/>
    </row>
    <row r="42" spans="1:44" s="77" customFormat="1" ht="12.75">
      <c r="A42" s="78">
        <v>39233</v>
      </c>
      <c r="B42" s="73">
        <v>0.175</v>
      </c>
      <c r="C42" s="73">
        <v>0.207</v>
      </c>
      <c r="D42" s="73">
        <v>0.203</v>
      </c>
      <c r="E42" s="73">
        <f t="shared" si="0"/>
        <v>-0.032</v>
      </c>
      <c r="F42" s="73">
        <f t="shared" si="1"/>
        <v>-0.028000000000000025</v>
      </c>
      <c r="G42" s="73"/>
      <c r="H42" s="73"/>
      <c r="I42" s="73"/>
      <c r="J42" s="73"/>
      <c r="K42" s="73"/>
      <c r="L42" s="73">
        <v>0.082</v>
      </c>
      <c r="M42" s="73">
        <v>0.152</v>
      </c>
      <c r="N42" s="73">
        <v>0.161</v>
      </c>
      <c r="O42" s="73">
        <f t="shared" si="2"/>
        <v>-0.06999999999999999</v>
      </c>
      <c r="P42" s="73">
        <f t="shared" si="3"/>
        <v>-0.079</v>
      </c>
      <c r="Q42" s="74"/>
      <c r="R42" s="74"/>
      <c r="S42" s="74"/>
      <c r="T42" s="72"/>
      <c r="U42" s="72"/>
      <c r="V42" s="72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5"/>
      <c r="AI42" s="75"/>
      <c r="AJ42" s="76"/>
      <c r="AK42" s="76"/>
      <c r="AL42" s="76"/>
      <c r="AM42" s="76"/>
      <c r="AN42" s="76"/>
      <c r="AO42" s="76"/>
      <c r="AP42" s="76"/>
      <c r="AQ42" s="76"/>
      <c r="AR42" s="76"/>
    </row>
    <row r="43" spans="1:44" s="77" customFormat="1" ht="12.75">
      <c r="A43" s="78">
        <v>39263</v>
      </c>
      <c r="B43" s="73">
        <v>0.208</v>
      </c>
      <c r="C43" s="73">
        <v>0.191</v>
      </c>
      <c r="D43" s="73">
        <v>0.189</v>
      </c>
      <c r="E43" s="73">
        <f t="shared" si="0"/>
        <v>0.016999999999999987</v>
      </c>
      <c r="F43" s="73">
        <f t="shared" si="1"/>
        <v>0.01899999999999999</v>
      </c>
      <c r="G43" s="73"/>
      <c r="H43" s="73"/>
      <c r="I43" s="73"/>
      <c r="J43" s="73"/>
      <c r="K43" s="73"/>
      <c r="L43" s="73">
        <v>0.113</v>
      </c>
      <c r="M43" s="73">
        <v>0.135</v>
      </c>
      <c r="N43" s="73">
        <v>0.143</v>
      </c>
      <c r="O43" s="73">
        <f t="shared" si="2"/>
        <v>-0.022000000000000006</v>
      </c>
      <c r="P43" s="73">
        <f t="shared" si="3"/>
        <v>-0.029999999999999985</v>
      </c>
      <c r="Q43" s="74"/>
      <c r="R43" s="74"/>
      <c r="S43" s="74"/>
      <c r="T43" s="72"/>
      <c r="U43" s="72"/>
      <c r="V43" s="72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6"/>
      <c r="AK43" s="76"/>
      <c r="AL43" s="76"/>
      <c r="AM43" s="76"/>
      <c r="AN43" s="76"/>
      <c r="AO43" s="76"/>
      <c r="AP43" s="76"/>
      <c r="AQ43" s="76"/>
      <c r="AR43" s="76"/>
    </row>
    <row r="44" spans="1:44" s="77" customFormat="1" ht="12.75">
      <c r="A44" s="78">
        <v>39294</v>
      </c>
      <c r="B44" s="73">
        <v>0.223</v>
      </c>
      <c r="C44" s="73">
        <v>0.162</v>
      </c>
      <c r="D44" s="73">
        <v>0.166</v>
      </c>
      <c r="E44" s="73">
        <f t="shared" si="0"/>
        <v>0.061</v>
      </c>
      <c r="F44" s="73">
        <f t="shared" si="1"/>
        <v>0.056999999999999995</v>
      </c>
      <c r="G44" s="73"/>
      <c r="H44" s="73"/>
      <c r="I44" s="73"/>
      <c r="J44" s="73"/>
      <c r="K44" s="73"/>
      <c r="L44" s="73">
        <v>0.085</v>
      </c>
      <c r="M44" s="73">
        <v>0.11</v>
      </c>
      <c r="N44" s="73">
        <v>0.116</v>
      </c>
      <c r="O44" s="73">
        <f t="shared" si="2"/>
        <v>-0.024999999999999994</v>
      </c>
      <c r="P44" s="73">
        <f t="shared" si="3"/>
        <v>-0.031</v>
      </c>
      <c r="Q44" s="74"/>
      <c r="R44" s="74"/>
      <c r="S44" s="74"/>
      <c r="T44" s="72"/>
      <c r="U44" s="72"/>
      <c r="V44" s="72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6"/>
      <c r="AK44" s="76"/>
      <c r="AL44" s="76"/>
      <c r="AM44" s="76"/>
      <c r="AN44" s="76"/>
      <c r="AO44" s="76"/>
      <c r="AP44" s="76"/>
      <c r="AQ44" s="76"/>
      <c r="AR44" s="76"/>
    </row>
    <row r="45" spans="1:44" s="77" customFormat="1" ht="12.75">
      <c r="A45" s="78">
        <v>39325</v>
      </c>
      <c r="B45" s="73">
        <v>0.227</v>
      </c>
      <c r="C45" s="73">
        <v>0.138</v>
      </c>
      <c r="D45" s="73">
        <v>0.141</v>
      </c>
      <c r="E45" s="73">
        <f t="shared" si="0"/>
        <v>0.089</v>
      </c>
      <c r="F45" s="73">
        <f t="shared" si="1"/>
        <v>0.08600000000000002</v>
      </c>
      <c r="G45" s="73"/>
      <c r="H45" s="73"/>
      <c r="I45" s="73"/>
      <c r="J45" s="73"/>
      <c r="K45" s="73"/>
      <c r="L45" s="73">
        <v>0.091</v>
      </c>
      <c r="M45" s="73">
        <v>0.114</v>
      </c>
      <c r="N45" s="73">
        <v>0.12</v>
      </c>
      <c r="O45" s="73">
        <f t="shared" si="2"/>
        <v>-0.023000000000000007</v>
      </c>
      <c r="P45" s="73">
        <f t="shared" si="3"/>
        <v>-0.028999999999999998</v>
      </c>
      <c r="Q45" s="74"/>
      <c r="R45" s="74"/>
      <c r="S45" s="74"/>
      <c r="T45" s="72"/>
      <c r="U45" s="72"/>
      <c r="V45" s="72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6"/>
      <c r="AK45" s="76"/>
      <c r="AL45" s="76"/>
      <c r="AM45" s="76"/>
      <c r="AN45" s="76"/>
      <c r="AO45" s="76"/>
      <c r="AP45" s="76"/>
      <c r="AQ45" s="76"/>
      <c r="AR45" s="76"/>
    </row>
    <row r="46" spans="1:44" s="77" customFormat="1" ht="12.75">
      <c r="A46" s="78">
        <v>39355</v>
      </c>
      <c r="B46" s="73">
        <v>0.226</v>
      </c>
      <c r="C46" s="73">
        <v>0.163</v>
      </c>
      <c r="D46" s="73">
        <v>0.169</v>
      </c>
      <c r="E46" s="73">
        <f t="shared" si="0"/>
        <v>0.063</v>
      </c>
      <c r="F46" s="73">
        <f t="shared" si="1"/>
        <v>0.056999999999999995</v>
      </c>
      <c r="G46" s="73"/>
      <c r="H46" s="73"/>
      <c r="I46" s="73"/>
      <c r="J46" s="73"/>
      <c r="K46" s="73"/>
      <c r="L46" s="73">
        <v>0.101</v>
      </c>
      <c r="M46" s="73">
        <v>0.129</v>
      </c>
      <c r="N46" s="73">
        <v>0.133</v>
      </c>
      <c r="O46" s="73">
        <f t="shared" si="2"/>
        <v>-0.027999999999999997</v>
      </c>
      <c r="P46" s="73">
        <f t="shared" si="3"/>
        <v>-0.032</v>
      </c>
      <c r="Q46" s="74"/>
      <c r="R46" s="74"/>
      <c r="S46" s="74"/>
      <c r="T46" s="72"/>
      <c r="U46" s="72"/>
      <c r="V46" s="72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6"/>
      <c r="AK46" s="76"/>
      <c r="AL46" s="76"/>
      <c r="AM46" s="76"/>
      <c r="AN46" s="76"/>
      <c r="AO46" s="76"/>
      <c r="AP46" s="76"/>
      <c r="AQ46" s="76"/>
      <c r="AR46" s="76"/>
    </row>
    <row r="47" spans="1:44" s="77" customFormat="1" ht="12.75">
      <c r="A47" s="78">
        <v>39386</v>
      </c>
      <c r="B47" s="73">
        <v>0.224</v>
      </c>
      <c r="C47" s="73">
        <v>0.151</v>
      </c>
      <c r="D47" s="73">
        <v>0.157</v>
      </c>
      <c r="E47" s="73">
        <f t="shared" si="0"/>
        <v>0.07300000000000001</v>
      </c>
      <c r="F47" s="73">
        <f t="shared" si="1"/>
        <v>0.067</v>
      </c>
      <c r="G47" s="73"/>
      <c r="H47" s="73"/>
      <c r="I47" s="73"/>
      <c r="J47" s="73"/>
      <c r="K47" s="73"/>
      <c r="L47" s="73">
        <v>0.138</v>
      </c>
      <c r="M47" s="73">
        <v>0.134</v>
      </c>
      <c r="N47" s="73">
        <v>0.139</v>
      </c>
      <c r="O47" s="73">
        <f t="shared" si="2"/>
        <v>0.0040000000000000036</v>
      </c>
      <c r="P47" s="73">
        <f t="shared" si="3"/>
        <v>-0.0010000000000000009</v>
      </c>
      <c r="Q47" s="74"/>
      <c r="R47" s="74"/>
      <c r="S47" s="74"/>
      <c r="T47" s="72"/>
      <c r="U47" s="72"/>
      <c r="V47" s="72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5"/>
      <c r="AI47" s="75"/>
      <c r="AJ47" s="76"/>
      <c r="AK47" s="76"/>
      <c r="AL47" s="76"/>
      <c r="AM47" s="76"/>
      <c r="AN47" s="76"/>
      <c r="AO47" s="76"/>
      <c r="AP47" s="76"/>
      <c r="AQ47" s="76"/>
      <c r="AR47" s="76"/>
    </row>
    <row r="48" spans="1:44" s="77" customFormat="1" ht="12.75">
      <c r="A48" s="78">
        <v>39416</v>
      </c>
      <c r="B48" s="73">
        <v>0.121</v>
      </c>
      <c r="C48" s="73">
        <v>0.074</v>
      </c>
      <c r="D48" s="73">
        <v>0.072</v>
      </c>
      <c r="E48" s="73">
        <f t="shared" si="0"/>
        <v>0.047</v>
      </c>
      <c r="F48" s="73">
        <f t="shared" si="1"/>
        <v>0.049</v>
      </c>
      <c r="G48" s="73"/>
      <c r="H48" s="73"/>
      <c r="I48" s="73"/>
      <c r="J48" s="73"/>
      <c r="K48" s="73"/>
      <c r="L48" s="73">
        <v>0.041</v>
      </c>
      <c r="M48" s="73">
        <v>0.098</v>
      </c>
      <c r="N48" s="73">
        <v>0.101</v>
      </c>
      <c r="O48" s="73">
        <f t="shared" si="2"/>
        <v>-0.057</v>
      </c>
      <c r="P48" s="73">
        <f t="shared" si="3"/>
        <v>-0.060000000000000005</v>
      </c>
      <c r="Q48" s="74"/>
      <c r="R48" s="74"/>
      <c r="S48" s="74"/>
      <c r="T48" s="72"/>
      <c r="U48" s="72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5"/>
      <c r="AI48" s="75"/>
      <c r="AJ48" s="76"/>
      <c r="AK48" s="76"/>
      <c r="AL48" s="76"/>
      <c r="AM48" s="76"/>
      <c r="AN48" s="76"/>
      <c r="AO48" s="76"/>
      <c r="AP48" s="76"/>
      <c r="AQ48" s="76"/>
      <c r="AR48" s="76"/>
    </row>
    <row r="49" spans="1:44" s="77" customFormat="1" ht="12.75">
      <c r="A49" s="78">
        <v>39447</v>
      </c>
      <c r="B49" s="73">
        <v>0.07</v>
      </c>
      <c r="C49" s="73">
        <v>0.049</v>
      </c>
      <c r="D49" s="73">
        <v>0.05</v>
      </c>
      <c r="E49" s="73">
        <f t="shared" si="0"/>
        <v>0.021000000000000005</v>
      </c>
      <c r="F49" s="73">
        <f t="shared" si="1"/>
        <v>0.020000000000000004</v>
      </c>
      <c r="G49" s="73"/>
      <c r="H49" s="73"/>
      <c r="I49" s="73"/>
      <c r="J49" s="73"/>
      <c r="K49" s="73"/>
      <c r="L49" s="73">
        <v>0.037</v>
      </c>
      <c r="M49" s="73">
        <v>0.09</v>
      </c>
      <c r="N49" s="73">
        <v>0.092</v>
      </c>
      <c r="O49" s="73">
        <f t="shared" si="2"/>
        <v>-0.053</v>
      </c>
      <c r="P49" s="73">
        <f t="shared" si="3"/>
        <v>-0.055</v>
      </c>
      <c r="Q49" s="74"/>
      <c r="R49" s="74"/>
      <c r="S49" s="74"/>
      <c r="T49" s="72"/>
      <c r="U49" s="72"/>
      <c r="V49" s="72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5"/>
      <c r="AI49" s="75"/>
      <c r="AJ49" s="76"/>
      <c r="AK49" s="76"/>
      <c r="AL49" s="76"/>
      <c r="AM49" s="76"/>
      <c r="AN49" s="76"/>
      <c r="AO49" s="76"/>
      <c r="AP49" s="76"/>
      <c r="AQ49" s="76"/>
      <c r="AR49" s="76"/>
    </row>
    <row r="50" spans="1:44" s="77" customFormat="1" ht="12.75">
      <c r="A50" s="78">
        <v>39478</v>
      </c>
      <c r="B50" s="73">
        <v>-0.014</v>
      </c>
      <c r="C50" s="73">
        <v>-0.041</v>
      </c>
      <c r="D50" s="73">
        <v>-0.045</v>
      </c>
      <c r="E50" s="73">
        <f t="shared" si="0"/>
        <v>0.027000000000000003</v>
      </c>
      <c r="F50" s="73">
        <f t="shared" si="1"/>
        <v>0.031</v>
      </c>
      <c r="G50" s="73"/>
      <c r="H50" s="73"/>
      <c r="I50" s="73"/>
      <c r="J50" s="73"/>
      <c r="K50" s="73"/>
      <c r="L50" s="73">
        <v>0.031</v>
      </c>
      <c r="M50" s="73">
        <v>0.056</v>
      </c>
      <c r="N50" s="73">
        <v>0.058</v>
      </c>
      <c r="O50" s="73">
        <f t="shared" si="2"/>
        <v>-0.025</v>
      </c>
      <c r="P50" s="73">
        <f t="shared" si="3"/>
        <v>-0.027000000000000003</v>
      </c>
      <c r="Q50" s="74"/>
      <c r="R50" s="74"/>
      <c r="S50" s="74"/>
      <c r="T50" s="72"/>
      <c r="U50" s="72"/>
      <c r="V50" s="72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5"/>
      <c r="AI50" s="75"/>
      <c r="AJ50" s="76"/>
      <c r="AK50" s="76"/>
      <c r="AL50" s="76"/>
      <c r="AM50" s="76"/>
      <c r="AN50" s="76"/>
      <c r="AO50" s="76"/>
      <c r="AP50" s="76"/>
      <c r="AQ50" s="76"/>
      <c r="AR50" s="76"/>
    </row>
    <row r="51" spans="1:44" s="77" customFormat="1" ht="12.75">
      <c r="A51" s="78">
        <v>39507</v>
      </c>
      <c r="B51" s="73">
        <v>-0.043</v>
      </c>
      <c r="C51" s="73">
        <v>-0.049</v>
      </c>
      <c r="D51" s="73">
        <v>-0.053</v>
      </c>
      <c r="E51" s="73">
        <f t="shared" si="0"/>
        <v>0.006000000000000005</v>
      </c>
      <c r="F51" s="73">
        <f t="shared" si="1"/>
        <v>0.010000000000000002</v>
      </c>
      <c r="G51" s="73"/>
      <c r="H51" s="73"/>
      <c r="I51" s="73"/>
      <c r="J51" s="73"/>
      <c r="K51" s="73"/>
      <c r="L51" s="73">
        <v>-0.044</v>
      </c>
      <c r="M51" s="73">
        <v>0.036</v>
      </c>
      <c r="N51" s="73">
        <v>0.039</v>
      </c>
      <c r="O51" s="73">
        <f t="shared" si="2"/>
        <v>-0.07999999999999999</v>
      </c>
      <c r="P51" s="73">
        <f t="shared" si="3"/>
        <v>-0.08299999999999999</v>
      </c>
      <c r="Q51" s="74"/>
      <c r="R51" s="74"/>
      <c r="S51" s="74"/>
      <c r="T51" s="72"/>
      <c r="U51" s="72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5"/>
      <c r="AI51" s="75"/>
      <c r="AJ51" s="76"/>
      <c r="AK51" s="76"/>
      <c r="AL51" s="76"/>
      <c r="AM51" s="76"/>
      <c r="AN51" s="76"/>
      <c r="AO51" s="76"/>
      <c r="AP51" s="76"/>
      <c r="AQ51" s="76"/>
      <c r="AR51" s="76"/>
    </row>
    <row r="52" spans="1:44" s="77" customFormat="1" ht="12.75">
      <c r="A52" s="78">
        <v>39538</v>
      </c>
      <c r="B52" s="73">
        <v>-0.049</v>
      </c>
      <c r="C52" s="73">
        <v>-0.067</v>
      </c>
      <c r="D52" s="73">
        <v>-0.073</v>
      </c>
      <c r="E52" s="73">
        <f t="shared" si="0"/>
        <v>0.018000000000000002</v>
      </c>
      <c r="F52" s="73">
        <f t="shared" si="1"/>
        <v>0.023999999999999994</v>
      </c>
      <c r="G52" s="73"/>
      <c r="H52" s="73"/>
      <c r="I52" s="73"/>
      <c r="J52" s="73"/>
      <c r="K52" s="73"/>
      <c r="L52" s="73">
        <v>-0.024</v>
      </c>
      <c r="M52" s="73">
        <v>0.037</v>
      </c>
      <c r="N52" s="73">
        <v>0.039</v>
      </c>
      <c r="O52" s="73">
        <f t="shared" si="2"/>
        <v>-0.061</v>
      </c>
      <c r="P52" s="73">
        <f t="shared" si="3"/>
        <v>-0.063</v>
      </c>
      <c r="Q52" s="74"/>
      <c r="R52" s="74"/>
      <c r="S52" s="74"/>
      <c r="T52" s="72"/>
      <c r="U52" s="72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5"/>
      <c r="AI52" s="75"/>
      <c r="AJ52" s="76"/>
      <c r="AK52" s="76"/>
      <c r="AL52" s="76"/>
      <c r="AM52" s="76"/>
      <c r="AN52" s="76"/>
      <c r="AO52" s="76"/>
      <c r="AP52" s="76"/>
      <c r="AQ52" s="76"/>
      <c r="AR52" s="76"/>
    </row>
    <row r="53" spans="1:44" s="77" customFormat="1" ht="12.75">
      <c r="A53" s="78">
        <v>39568</v>
      </c>
      <c r="B53" s="73">
        <v>-0.025</v>
      </c>
      <c r="C53" s="73">
        <v>-0.052</v>
      </c>
      <c r="D53" s="73">
        <v>-0.053</v>
      </c>
      <c r="E53" s="73">
        <f t="shared" si="0"/>
        <v>0.026999999999999996</v>
      </c>
      <c r="F53" s="73">
        <f t="shared" si="1"/>
        <v>0.027999999999999997</v>
      </c>
      <c r="G53" s="73"/>
      <c r="H53" s="73"/>
      <c r="I53" s="73"/>
      <c r="J53" s="73"/>
      <c r="K53" s="73"/>
      <c r="L53" s="73">
        <v>0.015</v>
      </c>
      <c r="M53" s="73">
        <v>0.06</v>
      </c>
      <c r="N53" s="73">
        <v>0.064</v>
      </c>
      <c r="O53" s="73">
        <f t="shared" si="2"/>
        <v>-0.045</v>
      </c>
      <c r="P53" s="73">
        <f t="shared" si="3"/>
        <v>-0.049</v>
      </c>
      <c r="Q53" s="74"/>
      <c r="R53" s="74"/>
      <c r="S53" s="74"/>
      <c r="T53" s="72"/>
      <c r="U53" s="72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5"/>
      <c r="AI53" s="75"/>
      <c r="AJ53" s="76"/>
      <c r="AK53" s="76"/>
      <c r="AL53" s="76"/>
      <c r="AM53" s="76"/>
      <c r="AN53" s="76"/>
      <c r="AO53" s="76"/>
      <c r="AP53" s="76"/>
      <c r="AQ53" s="76"/>
      <c r="AR53" s="76"/>
    </row>
    <row r="54" spans="1:44" s="77" customFormat="1" ht="12.75">
      <c r="A54" s="78">
        <v>39599</v>
      </c>
      <c r="B54" s="73">
        <v>-0.032</v>
      </c>
      <c r="C54" s="73">
        <v>-0.066</v>
      </c>
      <c r="D54" s="73">
        <v>-0.06</v>
      </c>
      <c r="E54" s="73">
        <f t="shared" si="0"/>
        <v>0.034</v>
      </c>
      <c r="F54" s="73">
        <f t="shared" si="1"/>
        <v>0.027999999999999997</v>
      </c>
      <c r="G54" s="73"/>
      <c r="H54" s="73"/>
      <c r="I54" s="73"/>
      <c r="J54" s="73"/>
      <c r="K54" s="73"/>
      <c r="L54" s="73">
        <v>0.023</v>
      </c>
      <c r="M54" s="73">
        <v>0.059</v>
      </c>
      <c r="N54" s="73">
        <v>0.065</v>
      </c>
      <c r="O54" s="73">
        <f t="shared" si="2"/>
        <v>-0.036</v>
      </c>
      <c r="P54" s="73">
        <f t="shared" si="3"/>
        <v>-0.042</v>
      </c>
      <c r="Q54" s="74"/>
      <c r="R54" s="74"/>
      <c r="S54" s="74"/>
      <c r="T54" s="72"/>
      <c r="U54" s="72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5"/>
      <c r="AI54" s="75"/>
      <c r="AJ54" s="76"/>
      <c r="AK54" s="76"/>
      <c r="AL54" s="76"/>
      <c r="AM54" s="76"/>
      <c r="AN54" s="76"/>
      <c r="AO54" s="76"/>
      <c r="AP54" s="76"/>
      <c r="AQ54" s="76"/>
      <c r="AR54" s="76"/>
    </row>
    <row r="55" spans="1:44" s="77" customFormat="1" ht="12.75">
      <c r="A55" s="78">
        <v>39629</v>
      </c>
      <c r="B55" s="73">
        <v>-0.109</v>
      </c>
      <c r="C55" s="73">
        <v>-0.147</v>
      </c>
      <c r="D55" s="73">
        <v>-0.14</v>
      </c>
      <c r="E55" s="73">
        <f t="shared" si="0"/>
        <v>0.03799999999999999</v>
      </c>
      <c r="F55" s="73">
        <f t="shared" si="1"/>
        <v>0.031000000000000014</v>
      </c>
      <c r="G55" s="73"/>
      <c r="H55" s="73"/>
      <c r="I55" s="73"/>
      <c r="J55" s="73"/>
      <c r="K55" s="73"/>
      <c r="L55" s="73">
        <v>-0.003</v>
      </c>
      <c r="M55" s="73">
        <v>0.018</v>
      </c>
      <c r="N55" s="73">
        <v>0.025</v>
      </c>
      <c r="O55" s="73">
        <f t="shared" si="2"/>
        <v>-0.020999999999999998</v>
      </c>
      <c r="P55" s="73">
        <f t="shared" si="3"/>
        <v>-0.028</v>
      </c>
      <c r="Q55" s="74"/>
      <c r="R55" s="74"/>
      <c r="S55" s="74"/>
      <c r="T55" s="72"/>
      <c r="U55" s="72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5"/>
      <c r="AI55" s="75"/>
      <c r="AJ55" s="76"/>
      <c r="AK55" s="76"/>
      <c r="AL55" s="76"/>
      <c r="AM55" s="76"/>
      <c r="AN55" s="76"/>
      <c r="AO55" s="76"/>
      <c r="AP55" s="76"/>
      <c r="AQ55" s="76"/>
      <c r="AR55" s="76"/>
    </row>
    <row r="56" spans="1:44" s="77" customFormat="1" ht="12.75">
      <c r="A56" s="78">
        <v>39660</v>
      </c>
      <c r="B56" s="73">
        <v>-0.07</v>
      </c>
      <c r="C56" s="73">
        <v>-0.127</v>
      </c>
      <c r="D56" s="73">
        <v>-0.115</v>
      </c>
      <c r="E56" s="73">
        <f t="shared" si="0"/>
        <v>0.056999999999999995</v>
      </c>
      <c r="F56" s="73">
        <f t="shared" si="1"/>
        <v>0.045</v>
      </c>
      <c r="G56" s="73"/>
      <c r="H56" s="73"/>
      <c r="I56" s="73"/>
      <c r="J56" s="73"/>
      <c r="K56" s="73"/>
      <c r="L56" s="73">
        <v>-0.004</v>
      </c>
      <c r="M56" s="73">
        <v>0.009</v>
      </c>
      <c r="N56" s="73">
        <v>0.014</v>
      </c>
      <c r="O56" s="73">
        <f t="shared" si="2"/>
        <v>-0.013</v>
      </c>
      <c r="P56" s="73">
        <f t="shared" si="3"/>
        <v>-0.018000000000000002</v>
      </c>
      <c r="Q56" s="74"/>
      <c r="R56" s="74"/>
      <c r="S56" s="74"/>
      <c r="T56" s="72"/>
      <c r="U56" s="72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5"/>
      <c r="AI56" s="75"/>
      <c r="AJ56" s="76"/>
      <c r="AK56" s="76"/>
      <c r="AL56" s="76"/>
      <c r="AM56" s="76"/>
      <c r="AN56" s="76"/>
      <c r="AO56" s="76"/>
      <c r="AP56" s="76"/>
      <c r="AQ56" s="76"/>
      <c r="AR56" s="76"/>
    </row>
    <row r="57" spans="1:44" s="77" customFormat="1" ht="12.75">
      <c r="A57" s="78">
        <v>39691</v>
      </c>
      <c r="B57" s="73">
        <v>-0.048</v>
      </c>
      <c r="C57" s="73">
        <v>-0.127</v>
      </c>
      <c r="D57" s="73">
        <v>-0.115</v>
      </c>
      <c r="E57" s="73">
        <f t="shared" si="0"/>
        <v>0.079</v>
      </c>
      <c r="F57" s="73">
        <f t="shared" si="1"/>
        <v>0.067</v>
      </c>
      <c r="G57" s="73"/>
      <c r="H57" s="73"/>
      <c r="I57" s="73"/>
      <c r="J57" s="73"/>
      <c r="K57" s="73"/>
      <c r="L57" s="73">
        <v>0.012</v>
      </c>
      <c r="M57" s="73">
        <v>0.017</v>
      </c>
      <c r="N57" s="73">
        <v>0.023</v>
      </c>
      <c r="O57" s="73">
        <f t="shared" si="2"/>
        <v>-0.005000000000000001</v>
      </c>
      <c r="P57" s="73">
        <f t="shared" si="3"/>
        <v>-0.011</v>
      </c>
      <c r="Q57" s="74"/>
      <c r="R57" s="74"/>
      <c r="S57" s="74"/>
      <c r="T57" s="72"/>
      <c r="U57" s="72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5"/>
      <c r="AI57" s="75"/>
      <c r="AJ57" s="76"/>
      <c r="AK57" s="76"/>
      <c r="AL57" s="76"/>
      <c r="AM57" s="76"/>
      <c r="AN57" s="76"/>
      <c r="AO57" s="76"/>
      <c r="AP57" s="76"/>
      <c r="AQ57" s="76"/>
      <c r="AR57" s="76"/>
    </row>
    <row r="58" spans="1:44" s="77" customFormat="1" ht="12.75">
      <c r="A58" s="78">
        <v>39721</v>
      </c>
      <c r="B58" s="73">
        <v>-0.143</v>
      </c>
      <c r="C58" s="73">
        <v>-0.233</v>
      </c>
      <c r="D58" s="73">
        <v>-0.225</v>
      </c>
      <c r="E58" s="73">
        <f t="shared" si="0"/>
        <v>0.09000000000000002</v>
      </c>
      <c r="F58" s="73">
        <f t="shared" si="1"/>
        <v>0.08200000000000002</v>
      </c>
      <c r="G58" s="73"/>
      <c r="H58" s="73"/>
      <c r="I58" s="73"/>
      <c r="J58" s="73"/>
      <c r="K58" s="73"/>
      <c r="L58" s="73">
        <v>-0.024</v>
      </c>
      <c r="M58" s="73">
        <v>-0.025</v>
      </c>
      <c r="N58" s="73">
        <v>-0.021</v>
      </c>
      <c r="O58" s="73">
        <f t="shared" si="2"/>
        <v>0.0010000000000000009</v>
      </c>
      <c r="P58" s="73">
        <f t="shared" si="3"/>
        <v>-0.002999999999999999</v>
      </c>
      <c r="Q58" s="74"/>
      <c r="R58" s="74"/>
      <c r="S58" s="74"/>
      <c r="T58" s="72"/>
      <c r="U58" s="72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5"/>
      <c r="AI58" s="75"/>
      <c r="AJ58" s="76"/>
      <c r="AK58" s="76"/>
      <c r="AL58" s="76"/>
      <c r="AM58" s="76"/>
      <c r="AN58" s="76"/>
      <c r="AO58" s="76"/>
      <c r="AP58" s="76"/>
      <c r="AQ58" s="76"/>
      <c r="AR58" s="76"/>
    </row>
    <row r="59" spans="1:44" s="77" customFormat="1" ht="12.75">
      <c r="A59" s="78">
        <v>39752</v>
      </c>
      <c r="B59" s="73">
        <v>-0.294</v>
      </c>
      <c r="C59" s="73">
        <v>-0.351</v>
      </c>
      <c r="D59" s="73">
        <v>-0.353</v>
      </c>
      <c r="E59" s="73">
        <f t="shared" si="0"/>
        <v>0.056999999999999995</v>
      </c>
      <c r="F59" s="73">
        <f t="shared" si="1"/>
        <v>0.059</v>
      </c>
      <c r="G59" s="73"/>
      <c r="H59" s="73"/>
      <c r="I59" s="73"/>
      <c r="J59" s="73"/>
      <c r="K59" s="73"/>
      <c r="L59" s="73">
        <v>-0.081</v>
      </c>
      <c r="M59" s="73">
        <v>-0.097</v>
      </c>
      <c r="N59" s="73">
        <v>-0.097</v>
      </c>
      <c r="O59" s="73">
        <f t="shared" si="2"/>
        <v>0.016</v>
      </c>
      <c r="P59" s="73">
        <f t="shared" si="3"/>
        <v>0.016</v>
      </c>
      <c r="Q59" s="74"/>
      <c r="R59" s="74"/>
      <c r="S59" s="74"/>
      <c r="T59" s="72"/>
      <c r="U59" s="72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5"/>
      <c r="AI59" s="75"/>
      <c r="AJ59" s="76"/>
      <c r="AK59" s="76"/>
      <c r="AL59" s="76"/>
      <c r="AM59" s="76"/>
      <c r="AN59" s="76"/>
      <c r="AO59" s="76"/>
      <c r="AP59" s="76"/>
      <c r="AQ59" s="76"/>
      <c r="AR59" s="76"/>
    </row>
    <row r="60" spans="1:44" s="77" customFormat="1" ht="12.75">
      <c r="A60" s="78">
        <v>39782</v>
      </c>
      <c r="B60" s="73">
        <v>-0.27</v>
      </c>
      <c r="C60" s="73">
        <v>-0.382</v>
      </c>
      <c r="D60" s="73">
        <v>-0.387</v>
      </c>
      <c r="E60" s="73">
        <f t="shared" si="0"/>
        <v>0.11199999999999999</v>
      </c>
      <c r="F60" s="73">
        <f t="shared" si="1"/>
        <v>0.11699999999999999</v>
      </c>
      <c r="G60" s="73"/>
      <c r="H60" s="73"/>
      <c r="I60" s="73"/>
      <c r="J60" s="73"/>
      <c r="K60" s="73"/>
      <c r="L60" s="73">
        <v>-0.124</v>
      </c>
      <c r="M60" s="73">
        <v>-0.131</v>
      </c>
      <c r="N60" s="73">
        <v>-0.134</v>
      </c>
      <c r="O60" s="73">
        <f t="shared" si="2"/>
        <v>0.007000000000000006</v>
      </c>
      <c r="P60" s="73">
        <f t="shared" si="3"/>
        <v>0.010000000000000009</v>
      </c>
      <c r="Q60" s="74"/>
      <c r="R60" s="74"/>
      <c r="S60" s="74"/>
      <c r="T60" s="72"/>
      <c r="U60" s="72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5"/>
      <c r="AI60" s="75"/>
      <c r="AJ60" s="76"/>
      <c r="AK60" s="76"/>
      <c r="AL60" s="76"/>
      <c r="AM60" s="76"/>
      <c r="AN60" s="76"/>
      <c r="AO60" s="76"/>
      <c r="AP60" s="76"/>
      <c r="AQ60" s="76"/>
      <c r="AR60" s="76"/>
    </row>
    <row r="61" spans="1:44" s="77" customFormat="1" ht="12.75">
      <c r="A61" s="71">
        <v>39813</v>
      </c>
      <c r="B61" s="73">
        <v>-0.268</v>
      </c>
      <c r="C61" s="73">
        <v>-0.362</v>
      </c>
      <c r="D61" s="73">
        <v>-0.362</v>
      </c>
      <c r="E61" s="73">
        <f t="shared" si="0"/>
        <v>0.09399999999999997</v>
      </c>
      <c r="F61" s="73">
        <f t="shared" si="1"/>
        <v>0.09399999999999997</v>
      </c>
      <c r="G61" s="73"/>
      <c r="H61" s="73"/>
      <c r="I61" s="73"/>
      <c r="J61" s="73"/>
      <c r="K61" s="73"/>
      <c r="L61" s="73">
        <v>-0.118</v>
      </c>
      <c r="M61" s="73">
        <v>-0.126</v>
      </c>
      <c r="N61" s="73">
        <v>-0.126</v>
      </c>
      <c r="O61" s="73">
        <f t="shared" si="2"/>
        <v>0.008000000000000007</v>
      </c>
      <c r="P61" s="73">
        <f t="shared" si="3"/>
        <v>0.008000000000000007</v>
      </c>
      <c r="Q61" s="74"/>
      <c r="R61" s="74"/>
      <c r="S61" s="74"/>
      <c r="T61" s="72"/>
      <c r="U61" s="72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5"/>
      <c r="AI61" s="75"/>
      <c r="AJ61" s="76"/>
      <c r="AK61" s="76"/>
      <c r="AL61" s="76"/>
      <c r="AM61" s="76"/>
      <c r="AN61" s="76"/>
      <c r="AO61" s="76"/>
      <c r="AP61" s="76"/>
      <c r="AQ61" s="76"/>
      <c r="AR61" s="76"/>
    </row>
    <row r="62" spans="1:44" s="77" customFormat="1" ht="12.75">
      <c r="A62" s="71">
        <v>39844</v>
      </c>
      <c r="B62" s="73">
        <v>-0.268</v>
      </c>
      <c r="C62" s="73">
        <v>-0.397</v>
      </c>
      <c r="D62" s="73">
        <v>-0.397</v>
      </c>
      <c r="E62" s="73">
        <f t="shared" si="0"/>
        <v>0.129</v>
      </c>
      <c r="F62" s="73">
        <f t="shared" si="1"/>
        <v>0.129</v>
      </c>
      <c r="G62" s="73"/>
      <c r="H62" s="73"/>
      <c r="I62" s="73"/>
      <c r="J62" s="73"/>
      <c r="K62" s="73"/>
      <c r="L62" s="73">
        <v>-0.108</v>
      </c>
      <c r="M62" s="73">
        <v>-0.162</v>
      </c>
      <c r="N62" s="73">
        <v>-0.163</v>
      </c>
      <c r="O62" s="73">
        <f t="shared" si="2"/>
        <v>0.054000000000000006</v>
      </c>
      <c r="P62" s="73">
        <f t="shared" si="3"/>
        <v>0.05500000000000001</v>
      </c>
      <c r="Q62" s="74"/>
      <c r="R62" s="74"/>
      <c r="S62" s="74"/>
      <c r="T62" s="72"/>
      <c r="U62" s="72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5"/>
      <c r="AI62" s="75"/>
      <c r="AJ62" s="76"/>
      <c r="AK62" s="76"/>
      <c r="AL62" s="76"/>
      <c r="AM62" s="76"/>
      <c r="AN62" s="76"/>
      <c r="AO62" s="76"/>
      <c r="AP62" s="76"/>
      <c r="AQ62" s="76"/>
      <c r="AR62" s="76"/>
    </row>
    <row r="63" spans="1:44" s="77" customFormat="1" ht="12.75">
      <c r="A63" s="71">
        <v>39872</v>
      </c>
      <c r="B63" s="73">
        <v>-0.256</v>
      </c>
      <c r="C63" s="73">
        <v>-0.443</v>
      </c>
      <c r="D63" s="73">
        <v>-0.441</v>
      </c>
      <c r="E63" s="73">
        <f t="shared" si="0"/>
        <v>0.187</v>
      </c>
      <c r="F63" s="73">
        <f t="shared" si="1"/>
        <v>0.185</v>
      </c>
      <c r="G63" s="73"/>
      <c r="H63" s="73"/>
      <c r="I63" s="73"/>
      <c r="J63" s="73"/>
      <c r="K63" s="73"/>
      <c r="L63" s="73">
        <v>-0.137</v>
      </c>
      <c r="M63" s="73">
        <v>-0.202</v>
      </c>
      <c r="N63" s="73">
        <v>-0.202</v>
      </c>
      <c r="O63" s="73">
        <f t="shared" si="2"/>
        <v>0.065</v>
      </c>
      <c r="P63" s="73">
        <f t="shared" si="3"/>
        <v>0.065</v>
      </c>
      <c r="Q63" s="73">
        <v>-0.105</v>
      </c>
      <c r="R63" s="73">
        <v>-0.157</v>
      </c>
      <c r="S63" s="73">
        <v>-0.154</v>
      </c>
      <c r="T63" s="73">
        <f>Q63-R63</f>
        <v>0.052000000000000005</v>
      </c>
      <c r="U63" s="73">
        <f>Q63-S63</f>
        <v>0.049</v>
      </c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5"/>
      <c r="AI63" s="75"/>
      <c r="AJ63" s="76"/>
      <c r="AK63" s="76"/>
      <c r="AL63" s="76"/>
      <c r="AM63" s="76"/>
      <c r="AN63" s="76"/>
      <c r="AO63" s="76"/>
      <c r="AP63" s="76"/>
      <c r="AQ63" s="76"/>
      <c r="AR63" s="76"/>
    </row>
    <row r="64" spans="1:44" s="77" customFormat="1" ht="12.75">
      <c r="A64" s="71">
        <v>39903</v>
      </c>
      <c r="B64" s="73">
        <v>-0.205</v>
      </c>
      <c r="C64" s="73">
        <v>-0.412</v>
      </c>
      <c r="D64" s="73">
        <v>-0.41</v>
      </c>
      <c r="E64" s="73">
        <f t="shared" si="0"/>
        <v>0.207</v>
      </c>
      <c r="F64" s="73">
        <f t="shared" si="1"/>
        <v>0.205</v>
      </c>
      <c r="G64" s="73"/>
      <c r="H64" s="73"/>
      <c r="I64" s="73"/>
      <c r="J64" s="73"/>
      <c r="K64" s="73"/>
      <c r="L64" s="73">
        <v>-0.11</v>
      </c>
      <c r="M64" s="73">
        <v>-0.171</v>
      </c>
      <c r="N64" s="73">
        <v>-0.172</v>
      </c>
      <c r="O64" s="73">
        <f t="shared" si="2"/>
        <v>0.06100000000000001</v>
      </c>
      <c r="P64" s="73">
        <f t="shared" si="3"/>
        <v>0.061999999999999986</v>
      </c>
      <c r="Q64" s="73">
        <v>-0.071</v>
      </c>
      <c r="R64" s="73">
        <v>-0.128</v>
      </c>
      <c r="S64" s="73">
        <v>-0.125</v>
      </c>
      <c r="T64" s="73">
        <f aca="true" t="shared" si="4" ref="T64:T83">Q64-R64</f>
        <v>0.05700000000000001</v>
      </c>
      <c r="U64" s="73">
        <f aca="true" t="shared" si="5" ref="U64:U83">Q64-S64</f>
        <v>0.054000000000000006</v>
      </c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5"/>
      <c r="AI64" s="75"/>
      <c r="AJ64" s="76"/>
      <c r="AK64" s="76"/>
      <c r="AL64" s="76"/>
      <c r="AM64" s="76"/>
      <c r="AN64" s="76"/>
      <c r="AO64" s="76"/>
      <c r="AP64" s="76"/>
      <c r="AQ64" s="76"/>
      <c r="AR64" s="76"/>
    </row>
    <row r="65" spans="1:44" s="77" customFormat="1" ht="12.75">
      <c r="A65" s="71">
        <v>39933</v>
      </c>
      <c r="B65" s="73">
        <v>-0.164</v>
      </c>
      <c r="C65" s="73">
        <v>-0.37</v>
      </c>
      <c r="D65" s="73">
        <v>-0.363</v>
      </c>
      <c r="E65" s="73">
        <f t="shared" si="0"/>
        <v>0.206</v>
      </c>
      <c r="F65" s="73">
        <f t="shared" si="1"/>
        <v>0.19899999999999998</v>
      </c>
      <c r="G65" s="73"/>
      <c r="H65" s="73"/>
      <c r="I65" s="73"/>
      <c r="J65" s="73"/>
      <c r="K65" s="73"/>
      <c r="L65" s="73">
        <v>-0.068</v>
      </c>
      <c r="M65" s="73">
        <v>-0.139</v>
      </c>
      <c r="N65" s="73">
        <v>-0.137</v>
      </c>
      <c r="O65" s="73">
        <f t="shared" si="2"/>
        <v>0.07100000000000001</v>
      </c>
      <c r="P65" s="73">
        <f t="shared" si="3"/>
        <v>0.069</v>
      </c>
      <c r="Q65" s="73">
        <v>-0.034</v>
      </c>
      <c r="R65" s="73">
        <v>-0.094</v>
      </c>
      <c r="S65" s="73">
        <v>-0.091</v>
      </c>
      <c r="T65" s="73">
        <f t="shared" si="4"/>
        <v>0.06</v>
      </c>
      <c r="U65" s="73">
        <f t="shared" si="5"/>
        <v>0.056999999999999995</v>
      </c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5"/>
      <c r="AI65" s="75"/>
      <c r="AJ65" s="76"/>
      <c r="AK65" s="76"/>
      <c r="AL65" s="76"/>
      <c r="AM65" s="76"/>
      <c r="AN65" s="76"/>
      <c r="AO65" s="76"/>
      <c r="AP65" s="76"/>
      <c r="AQ65" s="76"/>
      <c r="AR65" s="76"/>
    </row>
    <row r="66" spans="1:44" s="77" customFormat="1" ht="12.75">
      <c r="A66" s="71">
        <v>39964</v>
      </c>
      <c r="B66" s="73">
        <v>-0.166</v>
      </c>
      <c r="C66" s="73">
        <v>-0.321</v>
      </c>
      <c r="D66" s="73">
        <v>-0.321</v>
      </c>
      <c r="E66" s="73">
        <f t="shared" si="0"/>
        <v>0.155</v>
      </c>
      <c r="F66" s="73">
        <f t="shared" si="1"/>
        <v>0.155</v>
      </c>
      <c r="G66" s="73"/>
      <c r="H66" s="73"/>
      <c r="I66" s="73"/>
      <c r="J66" s="73"/>
      <c r="K66" s="73"/>
      <c r="L66" s="73">
        <v>-0.057</v>
      </c>
      <c r="M66" s="73">
        <v>-0.116</v>
      </c>
      <c r="N66" s="73">
        <v>-0.114</v>
      </c>
      <c r="O66" s="73">
        <f t="shared" si="2"/>
        <v>0.059000000000000004</v>
      </c>
      <c r="P66" s="73">
        <f t="shared" si="3"/>
        <v>0.057</v>
      </c>
      <c r="Q66" s="73">
        <v>-0.031</v>
      </c>
      <c r="R66" s="73">
        <v>-0.078</v>
      </c>
      <c r="S66" s="73">
        <v>-0.073</v>
      </c>
      <c r="T66" s="73">
        <f t="shared" si="4"/>
        <v>0.047</v>
      </c>
      <c r="U66" s="73">
        <f t="shared" si="5"/>
        <v>0.041999999999999996</v>
      </c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5"/>
      <c r="AI66" s="75"/>
      <c r="AJ66" s="76"/>
      <c r="AK66" s="76"/>
      <c r="AL66" s="76"/>
      <c r="AM66" s="76"/>
      <c r="AN66" s="76"/>
      <c r="AO66" s="76"/>
      <c r="AP66" s="76"/>
      <c r="AQ66" s="76"/>
      <c r="AR66" s="76"/>
    </row>
    <row r="67" spans="1:44" s="77" customFormat="1" ht="12.75">
      <c r="A67" s="71">
        <v>39994</v>
      </c>
      <c r="B67" s="73">
        <v>-0.099</v>
      </c>
      <c r="C67" s="73">
        <v>-0.269</v>
      </c>
      <c r="D67" s="73">
        <v>-0.268</v>
      </c>
      <c r="E67" s="73">
        <f t="shared" si="0"/>
        <v>0.17</v>
      </c>
      <c r="F67" s="73">
        <f t="shared" si="1"/>
        <v>0.169</v>
      </c>
      <c r="G67" s="73"/>
      <c r="H67" s="73"/>
      <c r="I67" s="73"/>
      <c r="J67" s="73"/>
      <c r="K67" s="73"/>
      <c r="L67" s="73">
        <v>-0.034</v>
      </c>
      <c r="M67" s="73">
        <v>-0.114</v>
      </c>
      <c r="N67" s="73">
        <v>-0.111</v>
      </c>
      <c r="O67" s="73">
        <f t="shared" si="2"/>
        <v>0.08</v>
      </c>
      <c r="P67" s="73">
        <f t="shared" si="3"/>
        <v>0.077</v>
      </c>
      <c r="Q67" s="73">
        <v>-0.013</v>
      </c>
      <c r="R67" s="73">
        <v>-0.078</v>
      </c>
      <c r="S67" s="73">
        <v>-0.073</v>
      </c>
      <c r="T67" s="73">
        <f t="shared" si="4"/>
        <v>0.065</v>
      </c>
      <c r="U67" s="73">
        <f t="shared" si="5"/>
        <v>0.06</v>
      </c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5"/>
      <c r="AI67" s="75"/>
      <c r="AJ67" s="76"/>
      <c r="AK67" s="76"/>
      <c r="AL67" s="76"/>
      <c r="AM67" s="76"/>
      <c r="AN67" s="76"/>
      <c r="AO67" s="76"/>
      <c r="AP67" s="76"/>
      <c r="AQ67" s="76"/>
      <c r="AR67" s="76"/>
    </row>
    <row r="68" spans="1:44" s="83" customFormat="1" ht="15">
      <c r="A68" s="79">
        <v>40025</v>
      </c>
      <c r="B68" s="80">
        <v>-0.051</v>
      </c>
      <c r="C68" s="80">
        <v>-0.196</v>
      </c>
      <c r="D68" s="80">
        <v>-0.195</v>
      </c>
      <c r="E68" s="73">
        <f t="shared" si="0"/>
        <v>0.14500000000000002</v>
      </c>
      <c r="F68" s="73">
        <f t="shared" si="1"/>
        <v>0.14400000000000002</v>
      </c>
      <c r="G68" s="80"/>
      <c r="H68" s="80"/>
      <c r="I68" s="80"/>
      <c r="J68" s="80"/>
      <c r="K68" s="80"/>
      <c r="L68" s="80">
        <v>-0.005</v>
      </c>
      <c r="M68" s="80">
        <v>-0.085</v>
      </c>
      <c r="N68" s="80">
        <v>-0.08</v>
      </c>
      <c r="O68" s="73">
        <f t="shared" si="2"/>
        <v>0.08</v>
      </c>
      <c r="P68" s="73">
        <f t="shared" si="3"/>
        <v>0.075</v>
      </c>
      <c r="Q68" s="80">
        <v>0.001</v>
      </c>
      <c r="R68" s="80">
        <v>-0.052</v>
      </c>
      <c r="S68" s="80">
        <v>-0.046</v>
      </c>
      <c r="T68" s="73">
        <f t="shared" si="4"/>
        <v>0.053</v>
      </c>
      <c r="U68" s="73">
        <f t="shared" si="5"/>
        <v>0.047</v>
      </c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1"/>
      <c r="AI68" s="81"/>
      <c r="AJ68" s="82"/>
      <c r="AK68" s="82"/>
      <c r="AL68" s="82"/>
      <c r="AM68" s="82"/>
      <c r="AN68" s="82"/>
      <c r="AO68" s="82"/>
      <c r="AP68" s="82"/>
      <c r="AQ68" s="82"/>
      <c r="AR68" s="82"/>
    </row>
    <row r="69" spans="1:44" s="77" customFormat="1" ht="12.75">
      <c r="A69" s="71">
        <v>40056</v>
      </c>
      <c r="B69" s="73">
        <v>-0.062</v>
      </c>
      <c r="C69" s="73">
        <v>-0.178</v>
      </c>
      <c r="D69" s="73">
        <v>-0.176</v>
      </c>
      <c r="E69" s="73">
        <f t="shared" si="0"/>
        <v>0.11599999999999999</v>
      </c>
      <c r="F69" s="73">
        <f t="shared" si="1"/>
        <v>0.11399999999999999</v>
      </c>
      <c r="G69" s="73"/>
      <c r="H69" s="73"/>
      <c r="I69" s="73"/>
      <c r="J69" s="73"/>
      <c r="K69" s="73"/>
      <c r="L69" s="73">
        <v>-0.001</v>
      </c>
      <c r="M69" s="73">
        <v>-0.079</v>
      </c>
      <c r="N69" s="73">
        <v>-0.073</v>
      </c>
      <c r="O69" s="73">
        <f t="shared" si="2"/>
        <v>0.078</v>
      </c>
      <c r="P69" s="73">
        <f t="shared" si="3"/>
        <v>0.072</v>
      </c>
      <c r="Q69" s="73">
        <v>0.006</v>
      </c>
      <c r="R69" s="73">
        <v>-0.041</v>
      </c>
      <c r="S69" s="73">
        <v>-0.035</v>
      </c>
      <c r="T69" s="73">
        <f t="shared" si="4"/>
        <v>0.047</v>
      </c>
      <c r="U69" s="73">
        <f t="shared" si="5"/>
        <v>0.041</v>
      </c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5"/>
      <c r="AI69" s="75"/>
      <c r="AJ69" s="76"/>
      <c r="AK69" s="76"/>
      <c r="AL69" s="76"/>
      <c r="AM69" s="76"/>
      <c r="AN69" s="76"/>
      <c r="AO69" s="76"/>
      <c r="AP69" s="76"/>
      <c r="AQ69" s="76"/>
      <c r="AR69" s="76"/>
    </row>
    <row r="70" spans="1:44" s="77" customFormat="1" ht="12.75">
      <c r="A70" s="71">
        <v>40086</v>
      </c>
      <c r="B70" s="73">
        <v>0.144</v>
      </c>
      <c r="C70" s="73">
        <v>-0.067</v>
      </c>
      <c r="D70" s="73">
        <v>-0.057</v>
      </c>
      <c r="E70" s="73">
        <f t="shared" si="0"/>
        <v>0.211</v>
      </c>
      <c r="F70" s="73">
        <f t="shared" si="1"/>
        <v>0.20099999999999998</v>
      </c>
      <c r="G70" s="73"/>
      <c r="H70" s="73"/>
      <c r="I70" s="73"/>
      <c r="J70" s="73"/>
      <c r="K70" s="73"/>
      <c r="L70" s="73">
        <v>0.027</v>
      </c>
      <c r="M70" s="73">
        <v>-0.068</v>
      </c>
      <c r="N70" s="73">
        <v>-0.061</v>
      </c>
      <c r="O70" s="73">
        <f t="shared" si="2"/>
        <v>0.095</v>
      </c>
      <c r="P70" s="73">
        <f t="shared" si="3"/>
        <v>0.088</v>
      </c>
      <c r="Q70" s="73">
        <v>0.029</v>
      </c>
      <c r="R70" s="73">
        <v>-0.03</v>
      </c>
      <c r="S70" s="73">
        <v>-0.023</v>
      </c>
      <c r="T70" s="73">
        <f t="shared" si="4"/>
        <v>0.059</v>
      </c>
      <c r="U70" s="73">
        <f t="shared" si="5"/>
        <v>0.052000000000000005</v>
      </c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5"/>
      <c r="AI70" s="75"/>
      <c r="AJ70" s="76"/>
      <c r="AK70" s="76"/>
      <c r="AL70" s="76"/>
      <c r="AM70" s="76"/>
      <c r="AN70" s="76"/>
      <c r="AO70" s="76"/>
      <c r="AP70" s="76"/>
      <c r="AQ70" s="76"/>
      <c r="AR70" s="76"/>
    </row>
    <row r="71" spans="1:44" s="84" customFormat="1" ht="12.75">
      <c r="A71" s="71">
        <v>40117</v>
      </c>
      <c r="B71" s="73">
        <v>0.271</v>
      </c>
      <c r="C71" s="73">
        <v>0.09</v>
      </c>
      <c r="D71" s="73">
        <v>0.103</v>
      </c>
      <c r="E71" s="73">
        <f t="shared" si="0"/>
        <v>0.18100000000000002</v>
      </c>
      <c r="F71" s="73">
        <f t="shared" si="1"/>
        <v>0.16800000000000004</v>
      </c>
      <c r="G71" s="73"/>
      <c r="H71" s="73"/>
      <c r="I71" s="73"/>
      <c r="J71" s="73"/>
      <c r="K71" s="73"/>
      <c r="L71" s="73">
        <v>0.017</v>
      </c>
      <c r="M71" s="73">
        <v>-0.081</v>
      </c>
      <c r="N71" s="73">
        <v>-0.076</v>
      </c>
      <c r="O71" s="73">
        <f t="shared" si="2"/>
        <v>0.098</v>
      </c>
      <c r="P71" s="73">
        <f t="shared" si="3"/>
        <v>0.093</v>
      </c>
      <c r="Q71" s="73">
        <v>0.043</v>
      </c>
      <c r="R71" s="73">
        <v>-0.039</v>
      </c>
      <c r="S71" s="73">
        <v>-0.034</v>
      </c>
      <c r="T71" s="73">
        <f t="shared" si="4"/>
        <v>0.08199999999999999</v>
      </c>
      <c r="U71" s="73">
        <f t="shared" si="5"/>
        <v>0.077</v>
      </c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5"/>
      <c r="AI71" s="75"/>
      <c r="AJ71" s="76"/>
      <c r="AK71" s="76"/>
      <c r="AL71" s="76"/>
      <c r="AM71" s="76"/>
      <c r="AN71" s="76"/>
      <c r="AO71" s="76"/>
      <c r="AP71" s="76"/>
      <c r="AQ71" s="76"/>
      <c r="AR71" s="76"/>
    </row>
    <row r="72" spans="1:44" s="77" customFormat="1" ht="12.75">
      <c r="A72" s="71">
        <v>40147</v>
      </c>
      <c r="B72" s="73">
        <v>0.542</v>
      </c>
      <c r="C72" s="73">
        <v>0.361</v>
      </c>
      <c r="D72" s="73">
        <v>0.388</v>
      </c>
      <c r="E72" s="73">
        <f t="shared" si="0"/>
        <v>0.18100000000000005</v>
      </c>
      <c r="F72" s="73">
        <f t="shared" si="1"/>
        <v>0.15400000000000003</v>
      </c>
      <c r="G72" s="73"/>
      <c r="H72" s="73"/>
      <c r="I72" s="73"/>
      <c r="J72" s="73"/>
      <c r="K72" s="73"/>
      <c r="L72" s="73">
        <v>0.031</v>
      </c>
      <c r="M72" s="73">
        <v>-0.064</v>
      </c>
      <c r="N72" s="73">
        <v>-0.062</v>
      </c>
      <c r="O72" s="73">
        <f t="shared" si="2"/>
        <v>0.095</v>
      </c>
      <c r="P72" s="73">
        <f t="shared" si="3"/>
        <v>0.093</v>
      </c>
      <c r="Q72" s="73">
        <v>0.036</v>
      </c>
      <c r="R72" s="73">
        <v>-0.021</v>
      </c>
      <c r="S72" s="73">
        <v>-0.017</v>
      </c>
      <c r="T72" s="73">
        <f t="shared" si="4"/>
        <v>0.056999999999999995</v>
      </c>
      <c r="U72" s="73">
        <f t="shared" si="5"/>
        <v>0.053</v>
      </c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5"/>
      <c r="AI72" s="75"/>
      <c r="AJ72" s="76"/>
      <c r="AK72" s="76"/>
      <c r="AL72" s="76"/>
      <c r="AM72" s="76"/>
      <c r="AN72" s="76"/>
      <c r="AO72" s="76"/>
      <c r="AP72" s="76"/>
      <c r="AQ72" s="76"/>
      <c r="AR72" s="76"/>
    </row>
    <row r="73" spans="1:44" s="77" customFormat="1" ht="12.75">
      <c r="A73" s="71">
        <v>40178</v>
      </c>
      <c r="B73" s="73">
        <v>0.451</v>
      </c>
      <c r="C73" s="73">
        <v>0.211</v>
      </c>
      <c r="D73" s="73">
        <v>0.234</v>
      </c>
      <c r="E73" s="73">
        <f aca="true" t="shared" si="6" ref="E73:E83">B73-C73</f>
        <v>0.24000000000000002</v>
      </c>
      <c r="F73" s="73">
        <f aca="true" t="shared" si="7" ref="F73:F83">B73-D73</f>
        <v>0.217</v>
      </c>
      <c r="G73" s="73"/>
      <c r="H73" s="73"/>
      <c r="I73" s="73"/>
      <c r="J73" s="73"/>
      <c r="K73" s="73"/>
      <c r="L73" s="73">
        <v>0.04</v>
      </c>
      <c r="M73" s="73">
        <v>-0.06</v>
      </c>
      <c r="N73" s="73">
        <v>-0.055</v>
      </c>
      <c r="O73" s="73">
        <f t="shared" si="2"/>
        <v>0.1</v>
      </c>
      <c r="P73" s="73">
        <f t="shared" si="3"/>
        <v>0.095</v>
      </c>
      <c r="Q73" s="73">
        <v>0.04</v>
      </c>
      <c r="R73" s="73">
        <v>-0.016</v>
      </c>
      <c r="S73" s="73">
        <v>-0.01</v>
      </c>
      <c r="T73" s="73">
        <f t="shared" si="4"/>
        <v>0.056</v>
      </c>
      <c r="U73" s="73">
        <f t="shared" si="5"/>
        <v>0.05</v>
      </c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5"/>
      <c r="AI73" s="75"/>
      <c r="AJ73" s="76"/>
      <c r="AK73" s="76"/>
      <c r="AL73" s="76"/>
      <c r="AM73" s="76"/>
      <c r="AN73" s="76"/>
      <c r="AO73" s="76"/>
      <c r="AP73" s="76"/>
      <c r="AQ73" s="76"/>
      <c r="AR73" s="76"/>
    </row>
    <row r="74" spans="1:44" s="77" customFormat="1" ht="12.75">
      <c r="A74" s="71">
        <v>40209</v>
      </c>
      <c r="B74" s="73">
        <v>0.444</v>
      </c>
      <c r="C74" s="73">
        <v>0.319</v>
      </c>
      <c r="D74" s="73">
        <v>0.339</v>
      </c>
      <c r="E74" s="73">
        <f t="shared" si="6"/>
        <v>0.125</v>
      </c>
      <c r="F74" s="73">
        <f t="shared" si="7"/>
        <v>0.10499999999999998</v>
      </c>
      <c r="G74" s="73"/>
      <c r="H74" s="73"/>
      <c r="I74" s="73"/>
      <c r="J74" s="73"/>
      <c r="K74" s="73"/>
      <c r="L74" s="73">
        <v>0.017</v>
      </c>
      <c r="M74" s="73">
        <v>-0.077</v>
      </c>
      <c r="N74" s="73">
        <v>-0.072</v>
      </c>
      <c r="O74" s="73">
        <f t="shared" si="2"/>
        <v>0.094</v>
      </c>
      <c r="P74" s="73">
        <f t="shared" si="3"/>
        <v>0.089</v>
      </c>
      <c r="Q74" s="73">
        <v>0.037</v>
      </c>
      <c r="R74" s="73">
        <v>-0.025</v>
      </c>
      <c r="S74" s="73">
        <v>-0.02</v>
      </c>
      <c r="T74" s="73">
        <f t="shared" si="4"/>
        <v>0.062</v>
      </c>
      <c r="U74" s="73">
        <f t="shared" si="5"/>
        <v>0.056999999999999995</v>
      </c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5"/>
      <c r="AI74" s="75"/>
      <c r="AJ74" s="76"/>
      <c r="AK74" s="76"/>
      <c r="AL74" s="76"/>
      <c r="AM74" s="76"/>
      <c r="AN74" s="76"/>
      <c r="AO74" s="76"/>
      <c r="AP74" s="76"/>
      <c r="AQ74" s="76"/>
      <c r="AR74" s="76"/>
    </row>
    <row r="75" spans="1:44" s="77" customFormat="1" ht="12.75">
      <c r="A75" s="71">
        <v>40237</v>
      </c>
      <c r="B75" s="73">
        <v>0.606</v>
      </c>
      <c r="C75" s="73">
        <v>0.599</v>
      </c>
      <c r="D75" s="73">
        <v>0.63</v>
      </c>
      <c r="E75" s="73">
        <f t="shared" si="6"/>
        <v>0.007000000000000006</v>
      </c>
      <c r="F75" s="73">
        <f t="shared" si="7"/>
        <v>-0.02400000000000002</v>
      </c>
      <c r="G75" s="73"/>
      <c r="H75" s="73"/>
      <c r="I75" s="73"/>
      <c r="J75" s="73"/>
      <c r="K75" s="73"/>
      <c r="L75" s="73">
        <v>0.032</v>
      </c>
      <c r="M75" s="73">
        <v>-0.06</v>
      </c>
      <c r="N75" s="73">
        <v>-0.054</v>
      </c>
      <c r="O75" s="73">
        <f t="shared" si="2"/>
        <v>0.092</v>
      </c>
      <c r="P75" s="73">
        <f t="shared" si="3"/>
        <v>0.086</v>
      </c>
      <c r="Q75" s="73">
        <v>0.029</v>
      </c>
      <c r="R75" s="73">
        <v>-0.017</v>
      </c>
      <c r="S75" s="73">
        <v>-0.01</v>
      </c>
      <c r="T75" s="73">
        <f t="shared" si="4"/>
        <v>0.046</v>
      </c>
      <c r="U75" s="73">
        <f t="shared" si="5"/>
        <v>0.039</v>
      </c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5"/>
      <c r="AI75" s="75"/>
      <c r="AJ75" s="76"/>
      <c r="AK75" s="76"/>
      <c r="AL75" s="76"/>
      <c r="AM75" s="76"/>
      <c r="AN75" s="76"/>
      <c r="AO75" s="76"/>
      <c r="AP75" s="76"/>
      <c r="AQ75" s="76"/>
      <c r="AR75" s="76"/>
    </row>
    <row r="76" spans="1:44" s="77" customFormat="1" ht="12.75">
      <c r="A76" s="71">
        <v>40268</v>
      </c>
      <c r="B76" s="73">
        <v>0.548</v>
      </c>
      <c r="C76" s="73">
        <v>0.473</v>
      </c>
      <c r="D76" s="73">
        <v>0.503</v>
      </c>
      <c r="E76" s="73">
        <f t="shared" si="6"/>
        <v>0.07500000000000007</v>
      </c>
      <c r="F76" s="73">
        <f t="shared" si="7"/>
        <v>0.04500000000000004</v>
      </c>
      <c r="G76" s="73"/>
      <c r="H76" s="73"/>
      <c r="I76" s="73"/>
      <c r="J76" s="73"/>
      <c r="K76" s="73"/>
      <c r="L76" s="73">
        <v>0.064</v>
      </c>
      <c r="M76" s="73">
        <v>-0.043</v>
      </c>
      <c r="N76" s="73">
        <v>-0.037</v>
      </c>
      <c r="O76" s="73">
        <f t="shared" si="2"/>
        <v>0.107</v>
      </c>
      <c r="P76" s="73">
        <f t="shared" si="3"/>
        <v>0.101</v>
      </c>
      <c r="Q76" s="73">
        <v>0.058</v>
      </c>
      <c r="R76" s="73">
        <v>0.001</v>
      </c>
      <c r="S76" s="73">
        <v>0.008</v>
      </c>
      <c r="T76" s="73">
        <f t="shared" si="4"/>
        <v>0.057</v>
      </c>
      <c r="U76" s="73">
        <f t="shared" si="5"/>
        <v>0.05</v>
      </c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5"/>
      <c r="AI76" s="75"/>
      <c r="AJ76" s="76"/>
      <c r="AK76" s="76"/>
      <c r="AL76" s="76"/>
      <c r="AM76" s="76"/>
      <c r="AN76" s="76"/>
      <c r="AO76" s="76"/>
      <c r="AP76" s="76"/>
      <c r="AQ76" s="76"/>
      <c r="AR76" s="76"/>
    </row>
    <row r="77" spans="1:44" s="77" customFormat="1" ht="12.75">
      <c r="A77" s="71">
        <v>40298</v>
      </c>
      <c r="B77" s="73">
        <v>0.419</v>
      </c>
      <c r="C77" s="73">
        <v>0.382</v>
      </c>
      <c r="D77" s="73">
        <v>0.405</v>
      </c>
      <c r="E77" s="73">
        <f t="shared" si="6"/>
        <v>0.03699999999999998</v>
      </c>
      <c r="F77" s="73">
        <f t="shared" si="7"/>
        <v>0.013999999999999957</v>
      </c>
      <c r="G77" s="73"/>
      <c r="H77" s="73"/>
      <c r="I77" s="73"/>
      <c r="J77" s="73"/>
      <c r="K77" s="73"/>
      <c r="L77" s="73">
        <v>0.053</v>
      </c>
      <c r="M77" s="73">
        <v>-0.048</v>
      </c>
      <c r="N77" s="73">
        <v>-0.04</v>
      </c>
      <c r="O77" s="73">
        <f t="shared" si="2"/>
        <v>0.101</v>
      </c>
      <c r="P77" s="73">
        <f t="shared" si="3"/>
        <v>0.093</v>
      </c>
      <c r="Q77" s="73">
        <v>0.062</v>
      </c>
      <c r="R77" s="73">
        <v>0.005</v>
      </c>
      <c r="S77" s="73">
        <v>0.014</v>
      </c>
      <c r="T77" s="73">
        <f t="shared" si="4"/>
        <v>0.057</v>
      </c>
      <c r="U77" s="73">
        <f t="shared" si="5"/>
        <v>0.048</v>
      </c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5"/>
      <c r="AI77" s="75"/>
      <c r="AJ77" s="76"/>
      <c r="AK77" s="76"/>
      <c r="AL77" s="76"/>
      <c r="AM77" s="76"/>
      <c r="AN77" s="76"/>
      <c r="AO77" s="76"/>
      <c r="AP77" s="76"/>
      <c r="AQ77" s="76"/>
      <c r="AR77" s="76"/>
    </row>
    <row r="78" spans="1:44" s="77" customFormat="1" ht="12.75">
      <c r="A78" s="71">
        <v>40329</v>
      </c>
      <c r="B78" s="73">
        <v>0.247</v>
      </c>
      <c r="C78" s="73">
        <v>0.178</v>
      </c>
      <c r="D78" s="73">
        <v>0.198</v>
      </c>
      <c r="E78" s="73">
        <f t="shared" si="6"/>
        <v>0.069</v>
      </c>
      <c r="F78" s="73">
        <f t="shared" si="7"/>
        <v>0.04899999999999999</v>
      </c>
      <c r="G78" s="73"/>
      <c r="H78" s="73"/>
      <c r="I78" s="73"/>
      <c r="J78" s="73"/>
      <c r="K78" s="73"/>
      <c r="L78" s="73">
        <v>0.017</v>
      </c>
      <c r="M78" s="73">
        <v>-0.085</v>
      </c>
      <c r="N78" s="73">
        <v>-0.077</v>
      </c>
      <c r="O78" s="73">
        <f t="shared" si="2"/>
        <v>0.10200000000000001</v>
      </c>
      <c r="P78" s="73">
        <f t="shared" si="3"/>
        <v>0.094</v>
      </c>
      <c r="Q78" s="73">
        <v>0.031</v>
      </c>
      <c r="R78" s="73">
        <v>-0.019</v>
      </c>
      <c r="S78" s="73">
        <v>-0.011</v>
      </c>
      <c r="T78" s="73">
        <f t="shared" si="4"/>
        <v>0.05</v>
      </c>
      <c r="U78" s="73">
        <f t="shared" si="5"/>
        <v>0.041999999999999996</v>
      </c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5"/>
      <c r="AI78" s="75"/>
      <c r="AJ78" s="76"/>
      <c r="AK78" s="76"/>
      <c r="AL78" s="76"/>
      <c r="AM78" s="76"/>
      <c r="AN78" s="76"/>
      <c r="AO78" s="76"/>
      <c r="AP78" s="76"/>
      <c r="AQ78" s="76"/>
      <c r="AR78" s="76"/>
    </row>
    <row r="79" spans="1:44" s="77" customFormat="1" ht="12.75">
      <c r="A79" s="71">
        <v>40359</v>
      </c>
      <c r="B79" s="73">
        <v>0.16</v>
      </c>
      <c r="C79" s="73">
        <v>0.134</v>
      </c>
      <c r="D79" s="73">
        <v>0.147</v>
      </c>
      <c r="E79" s="73">
        <f t="shared" si="6"/>
        <v>0.025999999999999995</v>
      </c>
      <c r="F79" s="73">
        <f t="shared" si="7"/>
        <v>0.013000000000000012</v>
      </c>
      <c r="G79" s="73"/>
      <c r="H79" s="73"/>
      <c r="I79" s="73"/>
      <c r="J79" s="73"/>
      <c r="K79" s="73"/>
      <c r="L79" s="73">
        <v>-0.012</v>
      </c>
      <c r="M79" s="73">
        <v>-0.1</v>
      </c>
      <c r="N79" s="73">
        <v>-0.094</v>
      </c>
      <c r="O79" s="73">
        <f t="shared" si="2"/>
        <v>0.08800000000000001</v>
      </c>
      <c r="P79" s="73">
        <f t="shared" si="3"/>
        <v>0.082</v>
      </c>
      <c r="Q79" s="73">
        <v>0.013</v>
      </c>
      <c r="R79" s="73">
        <v>-0.032</v>
      </c>
      <c r="S79" s="73">
        <v>-0.026</v>
      </c>
      <c r="T79" s="73">
        <f t="shared" si="4"/>
        <v>0.045</v>
      </c>
      <c r="U79" s="73">
        <f t="shared" si="5"/>
        <v>0.039</v>
      </c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5"/>
      <c r="AI79" s="75"/>
      <c r="AJ79" s="76"/>
      <c r="AK79" s="76"/>
      <c r="AL79" s="76"/>
      <c r="AM79" s="76"/>
      <c r="AN79" s="76"/>
      <c r="AO79" s="76"/>
      <c r="AP79" s="76"/>
      <c r="AQ79" s="76"/>
      <c r="AR79" s="76"/>
    </row>
    <row r="80" spans="1:44" s="77" customFormat="1" ht="12.75">
      <c r="A80" s="71">
        <v>40390</v>
      </c>
      <c r="B80" s="73">
        <v>0.111</v>
      </c>
      <c r="C80" s="73">
        <v>0.119</v>
      </c>
      <c r="D80" s="73">
        <v>0.13</v>
      </c>
      <c r="E80" s="73">
        <f t="shared" si="6"/>
        <v>-0.007999999999999993</v>
      </c>
      <c r="F80" s="73">
        <f t="shared" si="7"/>
        <v>-0.019000000000000003</v>
      </c>
      <c r="G80" s="73"/>
      <c r="H80" s="73"/>
      <c r="I80" s="73"/>
      <c r="J80" s="73"/>
      <c r="K80" s="73"/>
      <c r="L80" s="73">
        <v>-0.004</v>
      </c>
      <c r="M80" s="73">
        <v>-0.067</v>
      </c>
      <c r="N80" s="73">
        <v>-0.06</v>
      </c>
      <c r="O80" s="73">
        <f t="shared" si="2"/>
        <v>0.063</v>
      </c>
      <c r="P80" s="73">
        <f t="shared" si="3"/>
        <v>0.055999999999999994</v>
      </c>
      <c r="Q80" s="73">
        <v>0.012</v>
      </c>
      <c r="R80" s="73">
        <v>-0.017</v>
      </c>
      <c r="S80" s="73">
        <v>-0.012</v>
      </c>
      <c r="T80" s="73">
        <f t="shared" si="4"/>
        <v>0.029</v>
      </c>
      <c r="U80" s="73">
        <f t="shared" si="5"/>
        <v>0.024</v>
      </c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5"/>
      <c r="AI80" s="75"/>
      <c r="AJ80" s="76"/>
      <c r="AK80" s="76"/>
      <c r="AL80" s="76"/>
      <c r="AM80" s="76"/>
      <c r="AN80" s="76"/>
      <c r="AO80" s="76"/>
      <c r="AP80" s="76"/>
      <c r="AQ80" s="76"/>
      <c r="AR80" s="76"/>
    </row>
    <row r="81" spans="1:44" s="77" customFormat="1" ht="12.75">
      <c r="A81" s="71">
        <v>40421</v>
      </c>
      <c r="B81" s="73">
        <v>0.039</v>
      </c>
      <c r="C81" s="73">
        <v>0.067</v>
      </c>
      <c r="D81" s="73">
        <v>0.075</v>
      </c>
      <c r="E81" s="73">
        <f t="shared" si="6"/>
        <v>-0.028000000000000004</v>
      </c>
      <c r="F81" s="73">
        <f t="shared" si="7"/>
        <v>-0.036</v>
      </c>
      <c r="G81" s="73"/>
      <c r="H81" s="73"/>
      <c r="I81" s="73"/>
      <c r="J81" s="73"/>
      <c r="K81" s="73"/>
      <c r="L81" s="73">
        <v>-0.028</v>
      </c>
      <c r="M81" s="73">
        <v>-0.088</v>
      </c>
      <c r="N81" s="73">
        <v>-0.081</v>
      </c>
      <c r="O81" s="73">
        <f t="shared" si="2"/>
        <v>0.06</v>
      </c>
      <c r="P81" s="73">
        <f t="shared" si="3"/>
        <v>0.053000000000000005</v>
      </c>
      <c r="Q81" s="73">
        <v>-0.002</v>
      </c>
      <c r="R81" s="73">
        <v>-0.028</v>
      </c>
      <c r="S81" s="73">
        <v>-0.023</v>
      </c>
      <c r="T81" s="73">
        <f t="shared" si="4"/>
        <v>0.026000000000000002</v>
      </c>
      <c r="U81" s="73">
        <f t="shared" si="5"/>
        <v>0.020999999999999998</v>
      </c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5"/>
      <c r="AI81" s="75"/>
      <c r="AJ81" s="76"/>
      <c r="AK81" s="76"/>
      <c r="AL81" s="76"/>
      <c r="AM81" s="76"/>
      <c r="AN81" s="76"/>
      <c r="AO81" s="76"/>
      <c r="AP81" s="76"/>
      <c r="AQ81" s="76"/>
      <c r="AR81" s="76"/>
    </row>
    <row r="82" spans="1:44" s="77" customFormat="1" ht="12.75">
      <c r="A82" s="71">
        <v>40451</v>
      </c>
      <c r="B82" s="73">
        <v>0.089</v>
      </c>
      <c r="C82" s="73">
        <v>0.131</v>
      </c>
      <c r="D82" s="73">
        <v>0.142</v>
      </c>
      <c r="E82" s="73">
        <f t="shared" si="6"/>
        <v>-0.04200000000000001</v>
      </c>
      <c r="F82" s="73">
        <f t="shared" si="7"/>
        <v>-0.05299999999999999</v>
      </c>
      <c r="G82" s="73"/>
      <c r="H82" s="73"/>
      <c r="I82" s="73"/>
      <c r="J82" s="73"/>
      <c r="K82" s="73"/>
      <c r="L82" s="73">
        <v>0.005</v>
      </c>
      <c r="M82" s="73">
        <v>-0.069</v>
      </c>
      <c r="N82" s="73">
        <v>-0.06</v>
      </c>
      <c r="O82" s="73">
        <f t="shared" si="2"/>
        <v>0.07400000000000001</v>
      </c>
      <c r="P82" s="73">
        <f t="shared" si="3"/>
        <v>0.065</v>
      </c>
      <c r="Q82" s="73">
        <v>0.031</v>
      </c>
      <c r="R82" s="73">
        <v>-0.008</v>
      </c>
      <c r="S82" s="73">
        <v>-0.002</v>
      </c>
      <c r="T82" s="73">
        <f t="shared" si="4"/>
        <v>0.039</v>
      </c>
      <c r="U82" s="73">
        <f t="shared" si="5"/>
        <v>0.033</v>
      </c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5"/>
      <c r="AI82" s="75"/>
      <c r="AJ82" s="76"/>
      <c r="AK82" s="76"/>
      <c r="AL82" s="76"/>
      <c r="AM82" s="76"/>
      <c r="AN82" s="76"/>
      <c r="AO82" s="76"/>
      <c r="AP82" s="76"/>
      <c r="AQ82" s="76"/>
      <c r="AR82" s="76"/>
    </row>
    <row r="83" spans="1:44" s="77" customFormat="1" ht="12.75">
      <c r="A83" s="71">
        <v>40482</v>
      </c>
      <c r="B83" s="73">
        <v>0.116</v>
      </c>
      <c r="C83" s="73">
        <v>0.161</v>
      </c>
      <c r="D83" s="73">
        <v>0.182</v>
      </c>
      <c r="E83" s="73">
        <f t="shared" si="6"/>
        <v>-0.045</v>
      </c>
      <c r="F83" s="73">
        <f t="shared" si="7"/>
        <v>-0.06599999999999999</v>
      </c>
      <c r="G83" s="73"/>
      <c r="H83" s="73"/>
      <c r="I83" s="73"/>
      <c r="J83" s="73"/>
      <c r="K83" s="73"/>
      <c r="L83" s="73">
        <v>0.025</v>
      </c>
      <c r="M83" s="73">
        <v>-0.048</v>
      </c>
      <c r="N83" s="73">
        <v>-0.04</v>
      </c>
      <c r="O83" s="73">
        <f t="shared" si="2"/>
        <v>0.07300000000000001</v>
      </c>
      <c r="P83" s="73">
        <f t="shared" si="3"/>
        <v>0.065</v>
      </c>
      <c r="Q83" s="73">
        <v>0.039</v>
      </c>
      <c r="R83" s="73">
        <v>0.005</v>
      </c>
      <c r="S83" s="73">
        <v>0.012</v>
      </c>
      <c r="T83" s="73">
        <f t="shared" si="4"/>
        <v>0.034</v>
      </c>
      <c r="U83" s="73">
        <f t="shared" si="5"/>
        <v>0.027</v>
      </c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5"/>
      <c r="AI83" s="75"/>
      <c r="AJ83" s="76"/>
      <c r="AK83" s="76"/>
      <c r="AL83" s="76"/>
      <c r="AM83" s="76"/>
      <c r="AN83" s="76"/>
      <c r="AO83" s="76"/>
      <c r="AP83" s="76"/>
      <c r="AQ83" s="76"/>
      <c r="AR83" s="76"/>
    </row>
    <row r="84" spans="1:44" s="77" customFormat="1" ht="12.75">
      <c r="A84" s="71">
        <v>40512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5"/>
      <c r="AI84" s="75"/>
      <c r="AJ84" s="76"/>
      <c r="AK84" s="76"/>
      <c r="AL84" s="76"/>
      <c r="AM84" s="76"/>
      <c r="AN84" s="76"/>
      <c r="AO84" s="76"/>
      <c r="AP84" s="76"/>
      <c r="AQ84" s="76"/>
      <c r="AR84" s="76"/>
    </row>
    <row r="85" spans="1:44" s="77" customFormat="1" ht="12.75">
      <c r="A85" s="71">
        <v>40543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5"/>
      <c r="AI85" s="75"/>
      <c r="AJ85" s="76"/>
      <c r="AK85" s="76"/>
      <c r="AL85" s="76"/>
      <c r="AM85" s="76"/>
      <c r="AN85" s="76"/>
      <c r="AO85" s="76"/>
      <c r="AP85" s="76"/>
      <c r="AQ85" s="76"/>
      <c r="AR85" s="76"/>
    </row>
    <row r="86" spans="1:44" s="77" customFormat="1" ht="12.75">
      <c r="A86" s="71">
        <v>40574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5"/>
      <c r="AI86" s="75"/>
      <c r="AJ86" s="76"/>
      <c r="AK86" s="76"/>
      <c r="AL86" s="76"/>
      <c r="AM86" s="76"/>
      <c r="AN86" s="76"/>
      <c r="AO86" s="76"/>
      <c r="AP86" s="76"/>
      <c r="AQ86" s="76"/>
      <c r="AR86" s="76"/>
    </row>
    <row r="87" spans="1:44" s="77" customFormat="1" ht="12.75">
      <c r="A87" s="71">
        <v>40602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5"/>
      <c r="AI87" s="75"/>
      <c r="AJ87" s="76"/>
      <c r="AK87" s="76"/>
      <c r="AL87" s="76"/>
      <c r="AM87" s="76"/>
      <c r="AN87" s="76"/>
      <c r="AO87" s="76"/>
      <c r="AP87" s="76"/>
      <c r="AQ87" s="76"/>
      <c r="AR87" s="76"/>
    </row>
    <row r="88" spans="1:44" s="77" customFormat="1" ht="12.75">
      <c r="A88" s="71">
        <v>40633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5"/>
      <c r="AI88" s="75"/>
      <c r="AJ88" s="76"/>
      <c r="AK88" s="76"/>
      <c r="AL88" s="76"/>
      <c r="AM88" s="76"/>
      <c r="AN88" s="76"/>
      <c r="AO88" s="76"/>
      <c r="AP88" s="76"/>
      <c r="AQ88" s="76"/>
      <c r="AR88" s="76"/>
    </row>
    <row r="89" spans="1:44" s="77" customFormat="1" ht="12.75">
      <c r="A89" s="71">
        <v>40663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5"/>
      <c r="AI89" s="75"/>
      <c r="AJ89" s="76"/>
      <c r="AK89" s="76"/>
      <c r="AL89" s="76"/>
      <c r="AM89" s="76"/>
      <c r="AN89" s="76"/>
      <c r="AO89" s="76"/>
      <c r="AP89" s="76"/>
      <c r="AQ89" s="76"/>
      <c r="AR89" s="76"/>
    </row>
    <row r="90" spans="1:44" s="77" customFormat="1" ht="12.75">
      <c r="A90" s="71">
        <v>40694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5"/>
      <c r="AI90" s="75"/>
      <c r="AJ90" s="76"/>
      <c r="AK90" s="76"/>
      <c r="AL90" s="76"/>
      <c r="AM90" s="76"/>
      <c r="AN90" s="76"/>
      <c r="AO90" s="76"/>
      <c r="AP90" s="76"/>
      <c r="AQ90" s="76"/>
      <c r="AR90" s="76"/>
    </row>
    <row r="91" spans="1:44" s="77" customFormat="1" ht="12.75">
      <c r="A91" s="71">
        <v>40724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5"/>
      <c r="AI91" s="75"/>
      <c r="AJ91" s="76"/>
      <c r="AK91" s="76"/>
      <c r="AL91" s="76"/>
      <c r="AM91" s="76"/>
      <c r="AN91" s="76"/>
      <c r="AO91" s="76"/>
      <c r="AP91" s="76"/>
      <c r="AQ91" s="76"/>
      <c r="AR91" s="76"/>
    </row>
    <row r="92" spans="1:44" s="77" customFormat="1" ht="12.75">
      <c r="A92" s="71">
        <v>40755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5"/>
      <c r="AI92" s="75"/>
      <c r="AJ92" s="76"/>
      <c r="AK92" s="76"/>
      <c r="AL92" s="76"/>
      <c r="AM92" s="76"/>
      <c r="AN92" s="76"/>
      <c r="AO92" s="76"/>
      <c r="AP92" s="76"/>
      <c r="AQ92" s="76"/>
      <c r="AR92" s="76"/>
    </row>
    <row r="93" spans="1:44" s="77" customFormat="1" ht="12.75">
      <c r="A93" s="71">
        <v>40786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5"/>
      <c r="AI93" s="75"/>
      <c r="AJ93" s="76"/>
      <c r="AK93" s="76"/>
      <c r="AL93" s="76"/>
      <c r="AM93" s="76"/>
      <c r="AN93" s="76"/>
      <c r="AO93" s="76"/>
      <c r="AP93" s="76"/>
      <c r="AQ93" s="76"/>
      <c r="AR93" s="76"/>
    </row>
    <row r="94" spans="1:44" s="77" customFormat="1" ht="12.75">
      <c r="A94" s="71">
        <v>40816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5"/>
      <c r="AI94" s="75"/>
      <c r="AJ94" s="76"/>
      <c r="AK94" s="76"/>
      <c r="AL94" s="76"/>
      <c r="AM94" s="76"/>
      <c r="AN94" s="76"/>
      <c r="AO94" s="76"/>
      <c r="AP94" s="76"/>
      <c r="AQ94" s="76"/>
      <c r="AR94" s="76"/>
    </row>
    <row r="95" spans="1:44" s="77" customFormat="1" ht="12.75">
      <c r="A95" s="71">
        <v>40847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5"/>
      <c r="AI95" s="75"/>
      <c r="AJ95" s="76"/>
      <c r="AK95" s="76"/>
      <c r="AL95" s="76"/>
      <c r="AM95" s="76"/>
      <c r="AN95" s="76"/>
      <c r="AO95" s="76"/>
      <c r="AP95" s="76"/>
      <c r="AQ95" s="76"/>
      <c r="AR95" s="76"/>
    </row>
    <row r="96" spans="1:44" s="77" customFormat="1" ht="12.75">
      <c r="A96" s="71">
        <v>40877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5"/>
      <c r="AI96" s="75"/>
      <c r="AJ96" s="76"/>
      <c r="AK96" s="76"/>
      <c r="AL96" s="76"/>
      <c r="AM96" s="76"/>
      <c r="AN96" s="76"/>
      <c r="AO96" s="76"/>
      <c r="AP96" s="76"/>
      <c r="AQ96" s="76"/>
      <c r="AR96" s="76"/>
    </row>
    <row r="97" spans="1:44" s="77" customFormat="1" ht="12.75">
      <c r="A97" s="71">
        <v>40908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5"/>
      <c r="AI97" s="75"/>
      <c r="AJ97" s="76"/>
      <c r="AK97" s="76"/>
      <c r="AL97" s="76"/>
      <c r="AM97" s="76"/>
      <c r="AN97" s="76"/>
      <c r="AO97" s="76"/>
      <c r="AP97" s="76"/>
      <c r="AQ97" s="76"/>
      <c r="AR97" s="76"/>
    </row>
    <row r="98" spans="1:44" s="77" customFormat="1" ht="12.75">
      <c r="A98" s="71">
        <v>40939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5"/>
      <c r="AI98" s="75"/>
      <c r="AJ98" s="76"/>
      <c r="AK98" s="76"/>
      <c r="AL98" s="76"/>
      <c r="AM98" s="76"/>
      <c r="AN98" s="76"/>
      <c r="AO98" s="76"/>
      <c r="AP98" s="76"/>
      <c r="AQ98" s="76"/>
      <c r="AR98" s="76"/>
    </row>
    <row r="99" spans="1:44" s="77" customFormat="1" ht="12.75">
      <c r="A99" s="71">
        <v>40968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5"/>
      <c r="AI99" s="75"/>
      <c r="AJ99" s="76"/>
      <c r="AK99" s="76"/>
      <c r="AL99" s="76"/>
      <c r="AM99" s="76"/>
      <c r="AN99" s="76"/>
      <c r="AO99" s="76"/>
      <c r="AP99" s="76"/>
      <c r="AQ99" s="76"/>
      <c r="AR99" s="76"/>
    </row>
    <row r="100" spans="1:44" s="77" customFormat="1" ht="12.75">
      <c r="A100" s="71">
        <v>40999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5"/>
      <c r="AI100" s="75"/>
      <c r="AJ100" s="76"/>
      <c r="AK100" s="76"/>
      <c r="AL100" s="76"/>
      <c r="AM100" s="76"/>
      <c r="AN100" s="76"/>
      <c r="AO100" s="76"/>
      <c r="AP100" s="76"/>
      <c r="AQ100" s="76"/>
      <c r="AR100" s="76"/>
    </row>
    <row r="101" spans="1:44" s="77" customFormat="1" ht="12.75">
      <c r="A101" s="71">
        <v>41029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5"/>
      <c r="AI101" s="75"/>
      <c r="AJ101" s="76"/>
      <c r="AK101" s="76"/>
      <c r="AL101" s="76"/>
      <c r="AM101" s="76"/>
      <c r="AN101" s="76"/>
      <c r="AO101" s="76"/>
      <c r="AP101" s="76"/>
      <c r="AQ101" s="76"/>
      <c r="AR101" s="76"/>
    </row>
    <row r="102" spans="1:44" s="77" customFormat="1" ht="12.75">
      <c r="A102" s="85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5"/>
      <c r="AI102" s="75"/>
      <c r="AJ102" s="76"/>
      <c r="AK102" s="76"/>
      <c r="AL102" s="76"/>
      <c r="AM102" s="76"/>
      <c r="AN102" s="76"/>
      <c r="AO102" s="76"/>
      <c r="AP102" s="76"/>
      <c r="AQ102" s="76"/>
      <c r="AR102" s="76"/>
    </row>
    <row r="103" spans="1:44" s="77" customFormat="1" ht="12.75">
      <c r="A103" s="85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5"/>
      <c r="AI103" s="75"/>
      <c r="AJ103" s="76"/>
      <c r="AK103" s="76"/>
      <c r="AL103" s="76"/>
      <c r="AM103" s="76"/>
      <c r="AN103" s="76"/>
      <c r="AO103" s="76"/>
      <c r="AP103" s="76"/>
      <c r="AQ103" s="76"/>
      <c r="AR103" s="76"/>
    </row>
    <row r="104" spans="1:44" s="77" customFormat="1" ht="12.75">
      <c r="A104" s="8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5"/>
      <c r="AI104" s="75"/>
      <c r="AJ104" s="76"/>
      <c r="AK104" s="76"/>
      <c r="AL104" s="76"/>
      <c r="AM104" s="76"/>
      <c r="AN104" s="76"/>
      <c r="AO104" s="76"/>
      <c r="AP104" s="76"/>
      <c r="AQ104" s="76"/>
      <c r="AR104" s="76"/>
    </row>
    <row r="105" spans="1:44" s="77" customFormat="1" ht="12.75">
      <c r="A105" s="85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5"/>
      <c r="AI105" s="75"/>
      <c r="AJ105" s="76"/>
      <c r="AK105" s="76"/>
      <c r="AL105" s="76"/>
      <c r="AM105" s="76"/>
      <c r="AN105" s="76"/>
      <c r="AO105" s="76"/>
      <c r="AP105" s="76"/>
      <c r="AQ105" s="76"/>
      <c r="AR105" s="76"/>
    </row>
    <row r="106" spans="1:44" s="77" customFormat="1" ht="12.75">
      <c r="A106" s="85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5"/>
      <c r="AI106" s="75"/>
      <c r="AJ106" s="76"/>
      <c r="AK106" s="76"/>
      <c r="AL106" s="76"/>
      <c r="AM106" s="76"/>
      <c r="AN106" s="76"/>
      <c r="AO106" s="76"/>
      <c r="AP106" s="76"/>
      <c r="AQ106" s="76"/>
      <c r="AR106" s="76"/>
    </row>
    <row r="107" spans="1:44" s="77" customFormat="1" ht="12.75">
      <c r="A107" s="85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5"/>
      <c r="AI107" s="75"/>
      <c r="AJ107" s="76"/>
      <c r="AK107" s="76"/>
      <c r="AL107" s="76"/>
      <c r="AM107" s="76"/>
      <c r="AN107" s="76"/>
      <c r="AO107" s="76"/>
      <c r="AP107" s="76"/>
      <c r="AQ107" s="76"/>
      <c r="AR107" s="76"/>
    </row>
    <row r="108" spans="1:44" s="77" customFormat="1" ht="12.75">
      <c r="A108" s="85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5"/>
      <c r="AI108" s="75"/>
      <c r="AJ108" s="76"/>
      <c r="AK108" s="76"/>
      <c r="AL108" s="76"/>
      <c r="AM108" s="76"/>
      <c r="AN108" s="76"/>
      <c r="AO108" s="76"/>
      <c r="AP108" s="76"/>
      <c r="AQ108" s="76"/>
      <c r="AR108" s="76"/>
    </row>
    <row r="109" spans="1:44" s="77" customFormat="1" ht="12.75">
      <c r="A109" s="85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5"/>
      <c r="AI109" s="75"/>
      <c r="AJ109" s="76"/>
      <c r="AK109" s="76"/>
      <c r="AL109" s="76"/>
      <c r="AM109" s="76"/>
      <c r="AN109" s="76"/>
      <c r="AO109" s="76"/>
      <c r="AP109" s="76"/>
      <c r="AQ109" s="76"/>
      <c r="AR109" s="76"/>
    </row>
    <row r="110" spans="1:44" s="77" customFormat="1" ht="12.75">
      <c r="A110" s="85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5"/>
      <c r="AI110" s="75"/>
      <c r="AJ110" s="76"/>
      <c r="AK110" s="76"/>
      <c r="AL110" s="76"/>
      <c r="AM110" s="76"/>
      <c r="AN110" s="76"/>
      <c r="AO110" s="76"/>
      <c r="AP110" s="76"/>
      <c r="AQ110" s="76"/>
      <c r="AR110" s="76"/>
    </row>
    <row r="111" spans="1:44" s="77" customFormat="1" ht="12.75">
      <c r="A111" s="85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5"/>
      <c r="AI111" s="75"/>
      <c r="AJ111" s="76"/>
      <c r="AK111" s="76"/>
      <c r="AL111" s="76"/>
      <c r="AM111" s="76"/>
      <c r="AN111" s="76"/>
      <c r="AO111" s="76"/>
      <c r="AP111" s="76"/>
      <c r="AQ111" s="76"/>
      <c r="AR111" s="76"/>
    </row>
    <row r="112" spans="1:44" s="77" customFormat="1" ht="12.75">
      <c r="A112" s="85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5"/>
      <c r="AI112" s="75"/>
      <c r="AJ112" s="76"/>
      <c r="AK112" s="76"/>
      <c r="AL112" s="76"/>
      <c r="AM112" s="76"/>
      <c r="AN112" s="76"/>
      <c r="AO112" s="76"/>
      <c r="AP112" s="76"/>
      <c r="AQ112" s="76"/>
      <c r="AR112" s="76"/>
    </row>
    <row r="113" spans="1:44" s="77" customFormat="1" ht="12.75">
      <c r="A113" s="85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5"/>
      <c r="AI113" s="75"/>
      <c r="AJ113" s="76"/>
      <c r="AK113" s="76"/>
      <c r="AL113" s="76"/>
      <c r="AM113" s="76"/>
      <c r="AN113" s="76"/>
      <c r="AO113" s="76"/>
      <c r="AP113" s="76"/>
      <c r="AQ113" s="76"/>
      <c r="AR113" s="76"/>
    </row>
    <row r="114" spans="1:44" s="77" customFormat="1" ht="12.75">
      <c r="A114" s="85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5"/>
      <c r="AI114" s="75"/>
      <c r="AJ114" s="76"/>
      <c r="AK114" s="76"/>
      <c r="AL114" s="76"/>
      <c r="AM114" s="76"/>
      <c r="AN114" s="76"/>
      <c r="AO114" s="76"/>
      <c r="AP114" s="76"/>
      <c r="AQ114" s="76"/>
      <c r="AR114" s="76"/>
    </row>
    <row r="115" spans="1:44" s="77" customFormat="1" ht="12.75">
      <c r="A115" s="85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5"/>
      <c r="AI115" s="75"/>
      <c r="AJ115" s="76"/>
      <c r="AK115" s="76"/>
      <c r="AL115" s="76"/>
      <c r="AM115" s="76"/>
      <c r="AN115" s="76"/>
      <c r="AO115" s="76"/>
      <c r="AP115" s="76"/>
      <c r="AQ115" s="76"/>
      <c r="AR115" s="76"/>
    </row>
    <row r="116" spans="1:44" s="77" customFormat="1" ht="12.75">
      <c r="A116" s="85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5"/>
      <c r="AI116" s="75"/>
      <c r="AJ116" s="76"/>
      <c r="AK116" s="76"/>
      <c r="AL116" s="76"/>
      <c r="AM116" s="76"/>
      <c r="AN116" s="76"/>
      <c r="AO116" s="76"/>
      <c r="AP116" s="76"/>
      <c r="AQ116" s="76"/>
      <c r="AR116" s="76"/>
    </row>
    <row r="117" spans="1:44" s="77" customFormat="1" ht="12.75">
      <c r="A117" s="85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5"/>
      <c r="AI117" s="75"/>
      <c r="AJ117" s="76"/>
      <c r="AK117" s="76"/>
      <c r="AL117" s="76"/>
      <c r="AM117" s="76"/>
      <c r="AN117" s="76"/>
      <c r="AO117" s="76"/>
      <c r="AP117" s="76"/>
      <c r="AQ117" s="76"/>
      <c r="AR117" s="76"/>
    </row>
    <row r="118" spans="1:44" s="77" customFormat="1" ht="12.75">
      <c r="A118" s="85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5"/>
      <c r="AI118" s="75"/>
      <c r="AJ118" s="76"/>
      <c r="AK118" s="76"/>
      <c r="AL118" s="76"/>
      <c r="AM118" s="76"/>
      <c r="AN118" s="76"/>
      <c r="AO118" s="76"/>
      <c r="AP118" s="76"/>
      <c r="AQ118" s="76"/>
      <c r="AR118" s="76"/>
    </row>
    <row r="119" spans="1:44" s="77" customFormat="1" ht="12.75">
      <c r="A119" s="85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5"/>
      <c r="AI119" s="75"/>
      <c r="AJ119" s="76"/>
      <c r="AK119" s="76"/>
      <c r="AL119" s="76"/>
      <c r="AM119" s="76"/>
      <c r="AN119" s="76"/>
      <c r="AO119" s="76"/>
      <c r="AP119" s="76"/>
      <c r="AQ119" s="76"/>
      <c r="AR119" s="76"/>
    </row>
    <row r="120" spans="1:44" s="77" customFormat="1" ht="12.75">
      <c r="A120" s="85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5"/>
      <c r="AI120" s="75"/>
      <c r="AJ120" s="76"/>
      <c r="AK120" s="76"/>
      <c r="AL120" s="76"/>
      <c r="AM120" s="76"/>
      <c r="AN120" s="76"/>
      <c r="AO120" s="76"/>
      <c r="AP120" s="76"/>
      <c r="AQ120" s="76"/>
      <c r="AR120" s="76"/>
    </row>
    <row r="121" spans="1:44" s="77" customFormat="1" ht="12.75">
      <c r="A121" s="85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5"/>
      <c r="AI121" s="75"/>
      <c r="AJ121" s="76"/>
      <c r="AK121" s="76"/>
      <c r="AL121" s="76"/>
      <c r="AM121" s="76"/>
      <c r="AN121" s="76"/>
      <c r="AO121" s="76"/>
      <c r="AP121" s="76"/>
      <c r="AQ121" s="76"/>
      <c r="AR121" s="76"/>
    </row>
    <row r="122" spans="1:44" s="77" customFormat="1" ht="12.75">
      <c r="A122" s="85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5"/>
      <c r="AI122" s="75"/>
      <c r="AJ122" s="76"/>
      <c r="AK122" s="76"/>
      <c r="AL122" s="76"/>
      <c r="AM122" s="76"/>
      <c r="AN122" s="76"/>
      <c r="AO122" s="76"/>
      <c r="AP122" s="76"/>
      <c r="AQ122" s="76"/>
      <c r="AR122" s="76"/>
    </row>
    <row r="123" spans="1:44" s="77" customFormat="1" ht="12.75">
      <c r="A123" s="85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5"/>
      <c r="AI123" s="75"/>
      <c r="AJ123" s="76"/>
      <c r="AK123" s="76"/>
      <c r="AL123" s="76"/>
      <c r="AM123" s="76"/>
      <c r="AN123" s="76"/>
      <c r="AO123" s="76"/>
      <c r="AP123" s="76"/>
      <c r="AQ123" s="76"/>
      <c r="AR123" s="76"/>
    </row>
    <row r="124" spans="1:44" s="77" customFormat="1" ht="12.75">
      <c r="A124" s="85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5"/>
      <c r="AI124" s="75"/>
      <c r="AJ124" s="76"/>
      <c r="AK124" s="76"/>
      <c r="AL124" s="76"/>
      <c r="AM124" s="76"/>
      <c r="AN124" s="76"/>
      <c r="AO124" s="76"/>
      <c r="AP124" s="76"/>
      <c r="AQ124" s="76"/>
      <c r="AR124" s="76"/>
    </row>
    <row r="125" spans="1:44" s="77" customFormat="1" ht="12.75">
      <c r="A125" s="85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5"/>
      <c r="AI125" s="75"/>
      <c r="AJ125" s="76"/>
      <c r="AK125" s="76"/>
      <c r="AL125" s="76"/>
      <c r="AM125" s="76"/>
      <c r="AN125" s="76"/>
      <c r="AO125" s="76"/>
      <c r="AP125" s="76"/>
      <c r="AQ125" s="76"/>
      <c r="AR125" s="76"/>
    </row>
    <row r="126" spans="1:44" s="77" customFormat="1" ht="12.75">
      <c r="A126" s="85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5"/>
      <c r="AI126" s="75"/>
      <c r="AJ126" s="76"/>
      <c r="AK126" s="76"/>
      <c r="AL126" s="76"/>
      <c r="AM126" s="76"/>
      <c r="AN126" s="76"/>
      <c r="AO126" s="76"/>
      <c r="AP126" s="76"/>
      <c r="AQ126" s="76"/>
      <c r="AR126" s="76"/>
    </row>
    <row r="127" spans="1:44" s="77" customFormat="1" ht="12.75">
      <c r="A127" s="85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5"/>
      <c r="AI127" s="75"/>
      <c r="AJ127" s="76"/>
      <c r="AK127" s="76"/>
      <c r="AL127" s="76"/>
      <c r="AM127" s="76"/>
      <c r="AN127" s="76"/>
      <c r="AO127" s="76"/>
      <c r="AP127" s="76"/>
      <c r="AQ127" s="76"/>
      <c r="AR127" s="76"/>
    </row>
    <row r="128" spans="1:44" s="77" customFormat="1" ht="12.75">
      <c r="A128" s="85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5"/>
      <c r="AI128" s="75"/>
      <c r="AJ128" s="76"/>
      <c r="AK128" s="76"/>
      <c r="AL128" s="76"/>
      <c r="AM128" s="76"/>
      <c r="AN128" s="76"/>
      <c r="AO128" s="76"/>
      <c r="AP128" s="76"/>
      <c r="AQ128" s="76"/>
      <c r="AR128" s="76"/>
    </row>
    <row r="129" spans="1:44" s="77" customFormat="1" ht="12.75">
      <c r="A129" s="85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5"/>
      <c r="AI129" s="75"/>
      <c r="AJ129" s="76"/>
      <c r="AK129" s="76"/>
      <c r="AL129" s="76"/>
      <c r="AM129" s="76"/>
      <c r="AN129" s="76"/>
      <c r="AO129" s="76"/>
      <c r="AP129" s="76"/>
      <c r="AQ129" s="76"/>
      <c r="AR129" s="76"/>
    </row>
    <row r="130" spans="1:44" s="77" customFormat="1" ht="12.75">
      <c r="A130" s="85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5"/>
      <c r="AI130" s="75"/>
      <c r="AJ130" s="76"/>
      <c r="AK130" s="76"/>
      <c r="AL130" s="76"/>
      <c r="AM130" s="76"/>
      <c r="AN130" s="76"/>
      <c r="AO130" s="76"/>
      <c r="AP130" s="76"/>
      <c r="AQ130" s="76"/>
      <c r="AR130" s="76"/>
    </row>
    <row r="131" spans="1:44" s="77" customFormat="1" ht="12.75">
      <c r="A131" s="85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5"/>
      <c r="AI131" s="75"/>
      <c r="AJ131" s="76"/>
      <c r="AK131" s="76"/>
      <c r="AL131" s="76"/>
      <c r="AM131" s="76"/>
      <c r="AN131" s="76"/>
      <c r="AO131" s="76"/>
      <c r="AP131" s="76"/>
      <c r="AQ131" s="76"/>
      <c r="AR131" s="76"/>
    </row>
    <row r="132" spans="1:44" s="77" customFormat="1" ht="12.75">
      <c r="A132" s="85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5"/>
      <c r="AI132" s="75"/>
      <c r="AJ132" s="76"/>
      <c r="AK132" s="76"/>
      <c r="AL132" s="76"/>
      <c r="AM132" s="76"/>
      <c r="AN132" s="76"/>
      <c r="AO132" s="76"/>
      <c r="AP132" s="76"/>
      <c r="AQ132" s="76"/>
      <c r="AR132" s="76"/>
    </row>
    <row r="133" spans="1:44" s="77" customFormat="1" ht="12.75">
      <c r="A133" s="85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5"/>
      <c r="AI133" s="75"/>
      <c r="AJ133" s="76"/>
      <c r="AK133" s="76"/>
      <c r="AL133" s="76"/>
      <c r="AM133" s="76"/>
      <c r="AN133" s="76"/>
      <c r="AO133" s="76"/>
      <c r="AP133" s="76"/>
      <c r="AQ133" s="76"/>
      <c r="AR133" s="76"/>
    </row>
    <row r="134" spans="1:44" s="77" customFormat="1" ht="12.75">
      <c r="A134" s="85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5"/>
      <c r="AI134" s="75"/>
      <c r="AJ134" s="76"/>
      <c r="AK134" s="76"/>
      <c r="AL134" s="76"/>
      <c r="AM134" s="76"/>
      <c r="AN134" s="76"/>
      <c r="AO134" s="76"/>
      <c r="AP134" s="76"/>
      <c r="AQ134" s="76"/>
      <c r="AR134" s="76"/>
    </row>
    <row r="135" spans="1:44" s="77" customFormat="1" ht="12.75">
      <c r="A135" s="85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5"/>
      <c r="AI135" s="75"/>
      <c r="AJ135" s="76"/>
      <c r="AK135" s="76"/>
      <c r="AL135" s="76"/>
      <c r="AM135" s="76"/>
      <c r="AN135" s="76"/>
      <c r="AO135" s="76"/>
      <c r="AP135" s="76"/>
      <c r="AQ135" s="76"/>
      <c r="AR135" s="76"/>
    </row>
    <row r="136" spans="1:44" s="77" customFormat="1" ht="12.75">
      <c r="A136" s="85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5"/>
      <c r="AI136" s="75"/>
      <c r="AJ136" s="76"/>
      <c r="AK136" s="76"/>
      <c r="AL136" s="76"/>
      <c r="AM136" s="76"/>
      <c r="AN136" s="76"/>
      <c r="AO136" s="76"/>
      <c r="AP136" s="76"/>
      <c r="AQ136" s="76"/>
      <c r="AR136" s="76"/>
    </row>
    <row r="137" spans="1:44" s="77" customFormat="1" ht="12.75">
      <c r="A137" s="85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5"/>
      <c r="AI137" s="75"/>
      <c r="AJ137" s="76"/>
      <c r="AK137" s="76"/>
      <c r="AL137" s="76"/>
      <c r="AM137" s="76"/>
      <c r="AN137" s="76"/>
      <c r="AO137" s="76"/>
      <c r="AP137" s="76"/>
      <c r="AQ137" s="76"/>
      <c r="AR137" s="76"/>
    </row>
    <row r="138" spans="1:44" s="77" customFormat="1" ht="12.75">
      <c r="A138" s="85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5"/>
      <c r="AI138" s="75"/>
      <c r="AJ138" s="76"/>
      <c r="AK138" s="76"/>
      <c r="AL138" s="76"/>
      <c r="AM138" s="76"/>
      <c r="AN138" s="76"/>
      <c r="AO138" s="76"/>
      <c r="AP138" s="76"/>
      <c r="AQ138" s="76"/>
      <c r="AR138" s="76"/>
    </row>
    <row r="139" spans="1:44" s="77" customFormat="1" ht="12.75">
      <c r="A139" s="85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5"/>
      <c r="AI139" s="75"/>
      <c r="AJ139" s="76"/>
      <c r="AK139" s="76"/>
      <c r="AL139" s="76"/>
      <c r="AM139" s="76"/>
      <c r="AN139" s="76"/>
      <c r="AO139" s="76"/>
      <c r="AP139" s="76"/>
      <c r="AQ139" s="76"/>
      <c r="AR139" s="76"/>
    </row>
    <row r="140" spans="1:44" s="77" customFormat="1" ht="12.75">
      <c r="A140" s="85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5"/>
      <c r="AI140" s="75"/>
      <c r="AJ140" s="76"/>
      <c r="AK140" s="76"/>
      <c r="AL140" s="76"/>
      <c r="AM140" s="76"/>
      <c r="AN140" s="76"/>
      <c r="AO140" s="76"/>
      <c r="AP140" s="76"/>
      <c r="AQ140" s="76"/>
      <c r="AR140" s="76"/>
    </row>
    <row r="141" spans="1:44" s="77" customFormat="1" ht="12.75">
      <c r="A141" s="85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5"/>
      <c r="AI141" s="75"/>
      <c r="AJ141" s="76"/>
      <c r="AK141" s="76"/>
      <c r="AL141" s="76"/>
      <c r="AM141" s="76"/>
      <c r="AN141" s="76"/>
      <c r="AO141" s="76"/>
      <c r="AP141" s="76"/>
      <c r="AQ141" s="76"/>
      <c r="AR141" s="76"/>
    </row>
    <row r="142" spans="1:44" s="77" customFormat="1" ht="12.75">
      <c r="A142" s="85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5"/>
      <c r="AI142" s="75"/>
      <c r="AJ142" s="76"/>
      <c r="AK142" s="76"/>
      <c r="AL142" s="76"/>
      <c r="AM142" s="76"/>
      <c r="AN142" s="76"/>
      <c r="AO142" s="76"/>
      <c r="AP142" s="76"/>
      <c r="AQ142" s="76"/>
      <c r="AR142" s="76"/>
    </row>
    <row r="143" spans="1:44" s="77" customFormat="1" ht="12.75">
      <c r="A143" s="85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5"/>
      <c r="AI143" s="75"/>
      <c r="AJ143" s="76"/>
      <c r="AK143" s="76"/>
      <c r="AL143" s="76"/>
      <c r="AM143" s="76"/>
      <c r="AN143" s="76"/>
      <c r="AO143" s="76"/>
      <c r="AP143" s="76"/>
      <c r="AQ143" s="76"/>
      <c r="AR143" s="76"/>
    </row>
    <row r="144" spans="1:44" s="77" customFormat="1" ht="12.75">
      <c r="A144" s="85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5"/>
      <c r="AI144" s="75"/>
      <c r="AJ144" s="76"/>
      <c r="AK144" s="76"/>
      <c r="AL144" s="76"/>
      <c r="AM144" s="76"/>
      <c r="AN144" s="76"/>
      <c r="AO144" s="76"/>
      <c r="AP144" s="76"/>
      <c r="AQ144" s="76"/>
      <c r="AR144" s="76"/>
    </row>
    <row r="145" spans="1:44" s="77" customFormat="1" ht="12.75">
      <c r="A145" s="85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5"/>
      <c r="AI145" s="75"/>
      <c r="AJ145" s="76"/>
      <c r="AK145" s="76"/>
      <c r="AL145" s="76"/>
      <c r="AM145" s="76"/>
      <c r="AN145" s="76"/>
      <c r="AO145" s="76"/>
      <c r="AP145" s="76"/>
      <c r="AQ145" s="76"/>
      <c r="AR145" s="76"/>
    </row>
    <row r="146" spans="1:44" s="77" customFormat="1" ht="12.75">
      <c r="A146" s="85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5"/>
      <c r="AI146" s="75"/>
      <c r="AJ146" s="76"/>
      <c r="AK146" s="76"/>
      <c r="AL146" s="76"/>
      <c r="AM146" s="76"/>
      <c r="AN146" s="76"/>
      <c r="AO146" s="76"/>
      <c r="AP146" s="76"/>
      <c r="AQ146" s="76"/>
      <c r="AR146" s="76"/>
    </row>
    <row r="147" spans="1:44" s="77" customFormat="1" ht="12.75">
      <c r="A147" s="85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5"/>
      <c r="AI147" s="75"/>
      <c r="AJ147" s="76"/>
      <c r="AK147" s="76"/>
      <c r="AL147" s="76"/>
      <c r="AM147" s="76"/>
      <c r="AN147" s="76"/>
      <c r="AO147" s="76"/>
      <c r="AP147" s="76"/>
      <c r="AQ147" s="76"/>
      <c r="AR147" s="76"/>
    </row>
    <row r="148" spans="1:44" s="77" customFormat="1" ht="12.75">
      <c r="A148" s="85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5"/>
      <c r="AI148" s="75"/>
      <c r="AJ148" s="76"/>
      <c r="AK148" s="76"/>
      <c r="AL148" s="76"/>
      <c r="AM148" s="76"/>
      <c r="AN148" s="76"/>
      <c r="AO148" s="76"/>
      <c r="AP148" s="76"/>
      <c r="AQ148" s="76"/>
      <c r="AR148" s="76"/>
    </row>
    <row r="149" spans="1:44" s="77" customFormat="1" ht="12.75">
      <c r="A149" s="85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5"/>
      <c r="AI149" s="75"/>
      <c r="AJ149" s="76"/>
      <c r="AK149" s="76"/>
      <c r="AL149" s="76"/>
      <c r="AM149" s="76"/>
      <c r="AN149" s="76"/>
      <c r="AO149" s="76"/>
      <c r="AP149" s="76"/>
      <c r="AQ149" s="76"/>
      <c r="AR149" s="76"/>
    </row>
    <row r="150" spans="1:44" s="77" customFormat="1" ht="12.75">
      <c r="A150" s="85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5"/>
      <c r="AI150" s="75"/>
      <c r="AJ150" s="76"/>
      <c r="AK150" s="76"/>
      <c r="AL150" s="76"/>
      <c r="AM150" s="76"/>
      <c r="AN150" s="76"/>
      <c r="AO150" s="76"/>
      <c r="AP150" s="76"/>
      <c r="AQ150" s="76"/>
      <c r="AR150" s="76"/>
    </row>
    <row r="151" spans="1:44" s="77" customFormat="1" ht="12.75">
      <c r="A151" s="85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5"/>
      <c r="AI151" s="75"/>
      <c r="AJ151" s="76"/>
      <c r="AK151" s="76"/>
      <c r="AL151" s="76"/>
      <c r="AM151" s="76"/>
      <c r="AN151" s="76"/>
      <c r="AO151" s="76"/>
      <c r="AP151" s="76"/>
      <c r="AQ151" s="76"/>
      <c r="AR151" s="76"/>
    </row>
    <row r="152" spans="1:44" s="77" customFormat="1" ht="12.75">
      <c r="A152" s="85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5"/>
      <c r="AI152" s="75"/>
      <c r="AJ152" s="76"/>
      <c r="AK152" s="76"/>
      <c r="AL152" s="76"/>
      <c r="AM152" s="76"/>
      <c r="AN152" s="76"/>
      <c r="AO152" s="76"/>
      <c r="AP152" s="76"/>
      <c r="AQ152" s="76"/>
      <c r="AR152" s="76"/>
    </row>
    <row r="153" spans="1:44" s="77" customFormat="1" ht="12.75">
      <c r="A153" s="85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5"/>
      <c r="AI153" s="75"/>
      <c r="AJ153" s="76"/>
      <c r="AK153" s="76"/>
      <c r="AL153" s="76"/>
      <c r="AM153" s="76"/>
      <c r="AN153" s="76"/>
      <c r="AO153" s="76"/>
      <c r="AP153" s="76"/>
      <c r="AQ153" s="76"/>
      <c r="AR153" s="76"/>
    </row>
    <row r="154" spans="1:44" s="77" customFormat="1" ht="12.75">
      <c r="A154" s="85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5"/>
      <c r="AI154" s="75"/>
      <c r="AJ154" s="76"/>
      <c r="AK154" s="76"/>
      <c r="AL154" s="76"/>
      <c r="AM154" s="76"/>
      <c r="AN154" s="76"/>
      <c r="AO154" s="76"/>
      <c r="AP154" s="76"/>
      <c r="AQ154" s="76"/>
      <c r="AR154" s="76"/>
    </row>
    <row r="155" spans="1:44" s="77" customFormat="1" ht="12.75">
      <c r="A155" s="85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5"/>
      <c r="AI155" s="75"/>
      <c r="AJ155" s="76"/>
      <c r="AK155" s="76"/>
      <c r="AL155" s="76"/>
      <c r="AM155" s="76"/>
      <c r="AN155" s="76"/>
      <c r="AO155" s="76"/>
      <c r="AP155" s="76"/>
      <c r="AQ155" s="76"/>
      <c r="AR155" s="76"/>
    </row>
    <row r="156" spans="1:44" s="77" customFormat="1" ht="12.75">
      <c r="A156" s="85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5"/>
      <c r="AI156" s="75"/>
      <c r="AJ156" s="76"/>
      <c r="AK156" s="76"/>
      <c r="AL156" s="76"/>
      <c r="AM156" s="76"/>
      <c r="AN156" s="76"/>
      <c r="AO156" s="76"/>
      <c r="AP156" s="76"/>
      <c r="AQ156" s="76"/>
      <c r="AR156" s="76"/>
    </row>
    <row r="157" spans="1:44" s="77" customFormat="1" ht="12.75">
      <c r="A157" s="85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5"/>
      <c r="AI157" s="75"/>
      <c r="AJ157" s="76"/>
      <c r="AK157" s="76"/>
      <c r="AL157" s="76"/>
      <c r="AM157" s="76"/>
      <c r="AN157" s="76"/>
      <c r="AO157" s="76"/>
      <c r="AP157" s="76"/>
      <c r="AQ157" s="76"/>
      <c r="AR157" s="76"/>
    </row>
    <row r="158" spans="1:44" s="77" customFormat="1" ht="12.75">
      <c r="A158" s="85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5"/>
      <c r="AI158" s="75"/>
      <c r="AJ158" s="76"/>
      <c r="AK158" s="76"/>
      <c r="AL158" s="76"/>
      <c r="AM158" s="76"/>
      <c r="AN158" s="76"/>
      <c r="AO158" s="76"/>
      <c r="AP158" s="76"/>
      <c r="AQ158" s="76"/>
      <c r="AR158" s="76"/>
    </row>
    <row r="159" spans="1:44" s="77" customFormat="1" ht="12.75">
      <c r="A159" s="85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5"/>
      <c r="AI159" s="75"/>
      <c r="AJ159" s="76"/>
      <c r="AK159" s="76"/>
      <c r="AL159" s="76"/>
      <c r="AM159" s="76"/>
      <c r="AN159" s="76"/>
      <c r="AO159" s="76"/>
      <c r="AP159" s="76"/>
      <c r="AQ159" s="76"/>
      <c r="AR159" s="76"/>
    </row>
    <row r="160" spans="1:44" s="77" customFormat="1" ht="12.75">
      <c r="A160" s="85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5"/>
      <c r="AI160" s="75"/>
      <c r="AJ160" s="76"/>
      <c r="AK160" s="76"/>
      <c r="AL160" s="76"/>
      <c r="AM160" s="76"/>
      <c r="AN160" s="76"/>
      <c r="AO160" s="76"/>
      <c r="AP160" s="76"/>
      <c r="AQ160" s="76"/>
      <c r="AR160" s="76"/>
    </row>
    <row r="161" spans="1:44" s="77" customFormat="1" ht="12.75">
      <c r="A161" s="85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5"/>
      <c r="AI161" s="75"/>
      <c r="AJ161" s="76"/>
      <c r="AK161" s="76"/>
      <c r="AL161" s="76"/>
      <c r="AM161" s="76"/>
      <c r="AN161" s="76"/>
      <c r="AO161" s="76"/>
      <c r="AP161" s="76"/>
      <c r="AQ161" s="76"/>
      <c r="AR161" s="76"/>
    </row>
    <row r="162" spans="1:44" s="77" customFormat="1" ht="12.75">
      <c r="A162" s="85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5"/>
      <c r="AI162" s="75"/>
      <c r="AJ162" s="76"/>
      <c r="AK162" s="76"/>
      <c r="AL162" s="76"/>
      <c r="AM162" s="76"/>
      <c r="AN162" s="76"/>
      <c r="AO162" s="76"/>
      <c r="AP162" s="76"/>
      <c r="AQ162" s="76"/>
      <c r="AR162" s="76"/>
    </row>
    <row r="163" spans="1:44" s="77" customFormat="1" ht="12.75">
      <c r="A163" s="85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5"/>
      <c r="AI163" s="75"/>
      <c r="AJ163" s="76"/>
      <c r="AK163" s="76"/>
      <c r="AL163" s="76"/>
      <c r="AM163" s="76"/>
      <c r="AN163" s="76"/>
      <c r="AO163" s="76"/>
      <c r="AP163" s="76"/>
      <c r="AQ163" s="76"/>
      <c r="AR163" s="76"/>
    </row>
    <row r="164" spans="1:44" s="77" customFormat="1" ht="12.75">
      <c r="A164" s="85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5"/>
      <c r="AI164" s="75"/>
      <c r="AJ164" s="76"/>
      <c r="AK164" s="76"/>
      <c r="AL164" s="76"/>
      <c r="AM164" s="76"/>
      <c r="AN164" s="76"/>
      <c r="AO164" s="76"/>
      <c r="AP164" s="76"/>
      <c r="AQ164" s="76"/>
      <c r="AR164" s="76"/>
    </row>
    <row r="165" spans="1:44" s="77" customFormat="1" ht="12.75">
      <c r="A165" s="85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5"/>
      <c r="AI165" s="75"/>
      <c r="AJ165" s="76"/>
      <c r="AK165" s="76"/>
      <c r="AL165" s="76"/>
      <c r="AM165" s="76"/>
      <c r="AN165" s="76"/>
      <c r="AO165" s="76"/>
      <c r="AP165" s="76"/>
      <c r="AQ165" s="76"/>
      <c r="AR165" s="76"/>
    </row>
    <row r="166" spans="1:44" s="77" customFormat="1" ht="12.75">
      <c r="A166" s="85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5"/>
      <c r="AI166" s="75"/>
      <c r="AJ166" s="76"/>
      <c r="AK166" s="76"/>
      <c r="AL166" s="76"/>
      <c r="AM166" s="76"/>
      <c r="AN166" s="76"/>
      <c r="AO166" s="76"/>
      <c r="AP166" s="76"/>
      <c r="AQ166" s="76"/>
      <c r="AR166" s="76"/>
    </row>
    <row r="167" spans="1:44" s="77" customFormat="1" ht="12.75">
      <c r="A167" s="85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5"/>
      <c r="AI167" s="75"/>
      <c r="AJ167" s="76"/>
      <c r="AK167" s="76"/>
      <c r="AL167" s="76"/>
      <c r="AM167" s="76"/>
      <c r="AN167" s="76"/>
      <c r="AO167" s="76"/>
      <c r="AP167" s="76"/>
      <c r="AQ167" s="76"/>
      <c r="AR167" s="76"/>
    </row>
    <row r="168" spans="1:44" s="77" customFormat="1" ht="12.75">
      <c r="A168" s="85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5"/>
      <c r="AI168" s="75"/>
      <c r="AJ168" s="76"/>
      <c r="AK168" s="76"/>
      <c r="AL168" s="76"/>
      <c r="AM168" s="76"/>
      <c r="AN168" s="76"/>
      <c r="AO168" s="76"/>
      <c r="AP168" s="76"/>
      <c r="AQ168" s="76"/>
      <c r="AR168" s="76"/>
    </row>
    <row r="169" spans="1:44" s="77" customFormat="1" ht="12.75">
      <c r="A169" s="85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5"/>
      <c r="AI169" s="75"/>
      <c r="AJ169" s="76"/>
      <c r="AK169" s="76"/>
      <c r="AL169" s="76"/>
      <c r="AM169" s="76"/>
      <c r="AN169" s="76"/>
      <c r="AO169" s="76"/>
      <c r="AP169" s="76"/>
      <c r="AQ169" s="76"/>
      <c r="AR169" s="76"/>
    </row>
    <row r="170" spans="1:44" s="77" customFormat="1" ht="12.75">
      <c r="A170" s="85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5"/>
      <c r="AI170" s="75"/>
      <c r="AJ170" s="76"/>
      <c r="AK170" s="76"/>
      <c r="AL170" s="76"/>
      <c r="AM170" s="76"/>
      <c r="AN170" s="76"/>
      <c r="AO170" s="76"/>
      <c r="AP170" s="76"/>
      <c r="AQ170" s="76"/>
      <c r="AR170" s="76"/>
    </row>
    <row r="171" spans="1:44" s="77" customFormat="1" ht="12.75">
      <c r="A171" s="85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5"/>
      <c r="AI171" s="75"/>
      <c r="AJ171" s="76"/>
      <c r="AK171" s="76"/>
      <c r="AL171" s="76"/>
      <c r="AM171" s="76"/>
      <c r="AN171" s="76"/>
      <c r="AO171" s="76"/>
      <c r="AP171" s="76"/>
      <c r="AQ171" s="76"/>
      <c r="AR171" s="76"/>
    </row>
    <row r="172" spans="1:44" s="77" customFormat="1" ht="12.75">
      <c r="A172" s="85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5"/>
      <c r="AI172" s="75"/>
      <c r="AJ172" s="76"/>
      <c r="AK172" s="76"/>
      <c r="AL172" s="76"/>
      <c r="AM172" s="76"/>
      <c r="AN172" s="76"/>
      <c r="AO172" s="76"/>
      <c r="AP172" s="76"/>
      <c r="AQ172" s="76"/>
      <c r="AR172" s="76"/>
    </row>
    <row r="173" spans="1:44" s="77" customFormat="1" ht="12.75">
      <c r="A173" s="85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5"/>
      <c r="AI173" s="75"/>
      <c r="AJ173" s="76"/>
      <c r="AK173" s="76"/>
      <c r="AL173" s="76"/>
      <c r="AM173" s="76"/>
      <c r="AN173" s="76"/>
      <c r="AO173" s="76"/>
      <c r="AP173" s="76"/>
      <c r="AQ173" s="76"/>
      <c r="AR173" s="76"/>
    </row>
    <row r="174" spans="1:44" s="77" customFormat="1" ht="12.75">
      <c r="A174" s="85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5"/>
      <c r="AI174" s="75"/>
      <c r="AJ174" s="76"/>
      <c r="AK174" s="76"/>
      <c r="AL174" s="76"/>
      <c r="AM174" s="76"/>
      <c r="AN174" s="76"/>
      <c r="AO174" s="76"/>
      <c r="AP174" s="76"/>
      <c r="AQ174" s="76"/>
      <c r="AR174" s="76"/>
    </row>
    <row r="175" spans="1:44" s="77" customFormat="1" ht="12.75">
      <c r="A175" s="85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5"/>
      <c r="AI175" s="75"/>
      <c r="AJ175" s="76"/>
      <c r="AK175" s="76"/>
      <c r="AL175" s="76"/>
      <c r="AM175" s="76"/>
      <c r="AN175" s="76"/>
      <c r="AO175" s="76"/>
      <c r="AP175" s="76"/>
      <c r="AQ175" s="76"/>
      <c r="AR175" s="76"/>
    </row>
    <row r="176" spans="1:44" s="77" customFormat="1" ht="12.75">
      <c r="A176" s="85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5"/>
      <c r="AI176" s="75"/>
      <c r="AJ176" s="76"/>
      <c r="AK176" s="76"/>
      <c r="AL176" s="76"/>
      <c r="AM176" s="76"/>
      <c r="AN176" s="76"/>
      <c r="AO176" s="76"/>
      <c r="AP176" s="76"/>
      <c r="AQ176" s="76"/>
      <c r="AR176" s="76"/>
    </row>
    <row r="177" spans="1:44" s="77" customFormat="1" ht="12.75">
      <c r="A177" s="85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5"/>
      <c r="AI177" s="75"/>
      <c r="AJ177" s="76"/>
      <c r="AK177" s="76"/>
      <c r="AL177" s="76"/>
      <c r="AM177" s="76"/>
      <c r="AN177" s="76"/>
      <c r="AO177" s="76"/>
      <c r="AP177" s="76"/>
      <c r="AQ177" s="76"/>
      <c r="AR177" s="76"/>
    </row>
    <row r="178" spans="1:44" s="77" customFormat="1" ht="12.75">
      <c r="A178" s="85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5"/>
      <c r="AI178" s="75"/>
      <c r="AJ178" s="76"/>
      <c r="AK178" s="76"/>
      <c r="AL178" s="76"/>
      <c r="AM178" s="76"/>
      <c r="AN178" s="76"/>
      <c r="AO178" s="76"/>
      <c r="AP178" s="76"/>
      <c r="AQ178" s="76"/>
      <c r="AR178" s="76"/>
    </row>
    <row r="179" spans="1:44" s="77" customFormat="1" ht="12.75">
      <c r="A179" s="85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5"/>
      <c r="AI179" s="75"/>
      <c r="AJ179" s="76"/>
      <c r="AK179" s="76"/>
      <c r="AL179" s="76"/>
      <c r="AM179" s="76"/>
      <c r="AN179" s="76"/>
      <c r="AO179" s="76"/>
      <c r="AP179" s="76"/>
      <c r="AQ179" s="76"/>
      <c r="AR179" s="76"/>
    </row>
    <row r="180" spans="1:44" s="77" customFormat="1" ht="12.75">
      <c r="A180" s="85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5"/>
      <c r="AI180" s="75"/>
      <c r="AJ180" s="76"/>
      <c r="AK180" s="76"/>
      <c r="AL180" s="76"/>
      <c r="AM180" s="76"/>
      <c r="AN180" s="76"/>
      <c r="AO180" s="76"/>
      <c r="AP180" s="76"/>
      <c r="AQ180" s="76"/>
      <c r="AR180" s="76"/>
    </row>
    <row r="181" spans="1:44" s="77" customFormat="1" ht="12.75">
      <c r="A181" s="85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5"/>
      <c r="AI181" s="75"/>
      <c r="AJ181" s="76"/>
      <c r="AK181" s="76"/>
      <c r="AL181" s="76"/>
      <c r="AM181" s="76"/>
      <c r="AN181" s="76"/>
      <c r="AO181" s="76"/>
      <c r="AP181" s="76"/>
      <c r="AQ181" s="76"/>
      <c r="AR181" s="76"/>
    </row>
    <row r="182" spans="1:44" s="77" customFormat="1" ht="12.75">
      <c r="A182" s="85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5"/>
      <c r="AI182" s="75"/>
      <c r="AJ182" s="76"/>
      <c r="AK182" s="76"/>
      <c r="AL182" s="76"/>
      <c r="AM182" s="76"/>
      <c r="AN182" s="76"/>
      <c r="AO182" s="76"/>
      <c r="AP182" s="76"/>
      <c r="AQ182" s="76"/>
      <c r="AR182" s="76"/>
    </row>
    <row r="183" spans="1:44" s="77" customFormat="1" ht="12.75">
      <c r="A183" s="85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5"/>
      <c r="AI183" s="75"/>
      <c r="AJ183" s="76"/>
      <c r="AK183" s="76"/>
      <c r="AL183" s="76"/>
      <c r="AM183" s="76"/>
      <c r="AN183" s="76"/>
      <c r="AO183" s="76"/>
      <c r="AP183" s="76"/>
      <c r="AQ183" s="76"/>
      <c r="AR183" s="76"/>
    </row>
    <row r="184" spans="1:44" s="77" customFormat="1" ht="12.75">
      <c r="A184" s="85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5"/>
      <c r="AI184" s="75"/>
      <c r="AJ184" s="76"/>
      <c r="AK184" s="76"/>
      <c r="AL184" s="76"/>
      <c r="AM184" s="76"/>
      <c r="AN184" s="76"/>
      <c r="AO184" s="76"/>
      <c r="AP184" s="76"/>
      <c r="AQ184" s="76"/>
      <c r="AR184" s="76"/>
    </row>
    <row r="185" spans="1:44" s="77" customFormat="1" ht="12.75">
      <c r="A185" s="85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5"/>
      <c r="AI185" s="75"/>
      <c r="AJ185" s="76"/>
      <c r="AK185" s="76"/>
      <c r="AL185" s="76"/>
      <c r="AM185" s="76"/>
      <c r="AN185" s="76"/>
      <c r="AO185" s="76"/>
      <c r="AP185" s="76"/>
      <c r="AQ185" s="76"/>
      <c r="AR185" s="76"/>
    </row>
    <row r="186" spans="1:44" s="77" customFormat="1" ht="12.75">
      <c r="A186" s="85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5"/>
      <c r="AI186" s="75"/>
      <c r="AJ186" s="76"/>
      <c r="AK186" s="76"/>
      <c r="AL186" s="76"/>
      <c r="AM186" s="76"/>
      <c r="AN186" s="76"/>
      <c r="AO186" s="76"/>
      <c r="AP186" s="76"/>
      <c r="AQ186" s="76"/>
      <c r="AR186" s="76"/>
    </row>
    <row r="187" spans="1:44" s="77" customFormat="1" ht="12.75">
      <c r="A187" s="85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5"/>
      <c r="AI187" s="75"/>
      <c r="AJ187" s="76"/>
      <c r="AK187" s="76"/>
      <c r="AL187" s="76"/>
      <c r="AM187" s="76"/>
      <c r="AN187" s="76"/>
      <c r="AO187" s="76"/>
      <c r="AP187" s="76"/>
      <c r="AQ187" s="76"/>
      <c r="AR187" s="76"/>
    </row>
    <row r="188" spans="1:44" s="77" customFormat="1" ht="12.75">
      <c r="A188" s="85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5"/>
      <c r="AI188" s="75"/>
      <c r="AJ188" s="76"/>
      <c r="AK188" s="76"/>
      <c r="AL188" s="76"/>
      <c r="AM188" s="76"/>
      <c r="AN188" s="76"/>
      <c r="AO188" s="76"/>
      <c r="AP188" s="76"/>
      <c r="AQ188" s="76"/>
      <c r="AR188" s="76"/>
    </row>
    <row r="189" spans="1:44" s="77" customFormat="1" ht="12.75">
      <c r="A189" s="85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5"/>
      <c r="AI189" s="75"/>
      <c r="AJ189" s="76"/>
      <c r="AK189" s="76"/>
      <c r="AL189" s="76"/>
      <c r="AM189" s="76"/>
      <c r="AN189" s="76"/>
      <c r="AO189" s="76"/>
      <c r="AP189" s="76"/>
      <c r="AQ189" s="76"/>
      <c r="AR189" s="76"/>
    </row>
    <row r="190" spans="1:44" s="77" customFormat="1" ht="12.75">
      <c r="A190" s="85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5"/>
      <c r="AI190" s="75"/>
      <c r="AJ190" s="76"/>
      <c r="AK190" s="76"/>
      <c r="AL190" s="76"/>
      <c r="AM190" s="76"/>
      <c r="AN190" s="76"/>
      <c r="AO190" s="76"/>
      <c r="AP190" s="76"/>
      <c r="AQ190" s="76"/>
      <c r="AR190" s="76"/>
    </row>
    <row r="191" spans="1:44" s="77" customFormat="1" ht="12.75">
      <c r="A191" s="85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5"/>
      <c r="AI191" s="75"/>
      <c r="AJ191" s="76"/>
      <c r="AK191" s="76"/>
      <c r="AL191" s="76"/>
      <c r="AM191" s="76"/>
      <c r="AN191" s="76"/>
      <c r="AO191" s="76"/>
      <c r="AP191" s="76"/>
      <c r="AQ191" s="76"/>
      <c r="AR191" s="76"/>
    </row>
    <row r="192" spans="1:44" s="77" customFormat="1" ht="12.75">
      <c r="A192" s="85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5"/>
      <c r="AI192" s="75"/>
      <c r="AJ192" s="76"/>
      <c r="AK192" s="76"/>
      <c r="AL192" s="76"/>
      <c r="AM192" s="76"/>
      <c r="AN192" s="76"/>
      <c r="AO192" s="76"/>
      <c r="AP192" s="76"/>
      <c r="AQ192" s="76"/>
      <c r="AR192" s="76"/>
    </row>
    <row r="193" spans="1:44" s="77" customFormat="1" ht="12.75">
      <c r="A193" s="85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5"/>
      <c r="AI193" s="75"/>
      <c r="AJ193" s="76"/>
      <c r="AK193" s="76"/>
      <c r="AL193" s="76"/>
      <c r="AM193" s="76"/>
      <c r="AN193" s="76"/>
      <c r="AO193" s="76"/>
      <c r="AP193" s="76"/>
      <c r="AQ193" s="76"/>
      <c r="AR193" s="76"/>
    </row>
    <row r="194" spans="1:44" s="77" customFormat="1" ht="12.75">
      <c r="A194" s="85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5"/>
      <c r="AI194" s="75"/>
      <c r="AJ194" s="76"/>
      <c r="AK194" s="76"/>
      <c r="AL194" s="76"/>
      <c r="AM194" s="76"/>
      <c r="AN194" s="76"/>
      <c r="AO194" s="76"/>
      <c r="AP194" s="76"/>
      <c r="AQ194" s="76"/>
      <c r="AR194" s="76"/>
    </row>
    <row r="195" spans="1:44" s="77" customFormat="1" ht="12.75">
      <c r="A195" s="85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5"/>
      <c r="AI195" s="75"/>
      <c r="AJ195" s="76"/>
      <c r="AK195" s="76"/>
      <c r="AL195" s="76"/>
      <c r="AM195" s="76"/>
      <c r="AN195" s="76"/>
      <c r="AO195" s="76"/>
      <c r="AP195" s="76"/>
      <c r="AQ195" s="76"/>
      <c r="AR195" s="76"/>
    </row>
    <row r="196" spans="1:44" s="77" customFormat="1" ht="12.75">
      <c r="A196" s="85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5"/>
      <c r="AI196" s="75"/>
      <c r="AJ196" s="76"/>
      <c r="AK196" s="76"/>
      <c r="AL196" s="76"/>
      <c r="AM196" s="76"/>
      <c r="AN196" s="76"/>
      <c r="AO196" s="76"/>
      <c r="AP196" s="76"/>
      <c r="AQ196" s="76"/>
      <c r="AR196" s="76"/>
    </row>
    <row r="197" spans="1:44" s="77" customFormat="1" ht="12.75">
      <c r="A197" s="85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5"/>
      <c r="AI197" s="75"/>
      <c r="AJ197" s="76"/>
      <c r="AK197" s="76"/>
      <c r="AL197" s="76"/>
      <c r="AM197" s="76"/>
      <c r="AN197" s="76"/>
      <c r="AO197" s="76"/>
      <c r="AP197" s="76"/>
      <c r="AQ197" s="76"/>
      <c r="AR197" s="76"/>
    </row>
    <row r="198" spans="1:44" s="77" customFormat="1" ht="12.75">
      <c r="A198" s="85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5"/>
      <c r="AI198" s="75"/>
      <c r="AJ198" s="76"/>
      <c r="AK198" s="76"/>
      <c r="AL198" s="76"/>
      <c r="AM198" s="76"/>
      <c r="AN198" s="76"/>
      <c r="AO198" s="76"/>
      <c r="AP198" s="76"/>
      <c r="AQ198" s="76"/>
      <c r="AR198" s="76"/>
    </row>
    <row r="199" spans="1:44" s="77" customFormat="1" ht="12.75">
      <c r="A199" s="85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5"/>
      <c r="AI199" s="75"/>
      <c r="AJ199" s="76"/>
      <c r="AK199" s="76"/>
      <c r="AL199" s="76"/>
      <c r="AM199" s="76"/>
      <c r="AN199" s="76"/>
      <c r="AO199" s="76"/>
      <c r="AP199" s="76"/>
      <c r="AQ199" s="76"/>
      <c r="AR199" s="76"/>
    </row>
    <row r="200" spans="1:44" s="77" customFormat="1" ht="12.75">
      <c r="A200" s="85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5"/>
      <c r="AI200" s="75"/>
      <c r="AJ200" s="76"/>
      <c r="AK200" s="76"/>
      <c r="AL200" s="76"/>
      <c r="AM200" s="76"/>
      <c r="AN200" s="76"/>
      <c r="AO200" s="76"/>
      <c r="AP200" s="76"/>
      <c r="AQ200" s="76"/>
      <c r="AR200" s="76"/>
    </row>
    <row r="201" spans="1:44" s="77" customFormat="1" ht="12.75">
      <c r="A201" s="85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5"/>
      <c r="AI201" s="75"/>
      <c r="AJ201" s="76"/>
      <c r="AK201" s="76"/>
      <c r="AL201" s="76"/>
      <c r="AM201" s="76"/>
      <c r="AN201" s="76"/>
      <c r="AO201" s="76"/>
      <c r="AP201" s="76"/>
      <c r="AQ201" s="76"/>
      <c r="AR201" s="76"/>
    </row>
    <row r="202" spans="1:44" s="77" customFormat="1" ht="12.75">
      <c r="A202" s="85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5"/>
      <c r="AI202" s="75"/>
      <c r="AJ202" s="76"/>
      <c r="AK202" s="76"/>
      <c r="AL202" s="76"/>
      <c r="AM202" s="76"/>
      <c r="AN202" s="76"/>
      <c r="AO202" s="76"/>
      <c r="AP202" s="76"/>
      <c r="AQ202" s="76"/>
      <c r="AR202" s="76"/>
    </row>
    <row r="203" spans="1:44" s="77" customFormat="1" ht="12.75">
      <c r="A203" s="85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5"/>
      <c r="AI203" s="75"/>
      <c r="AJ203" s="76"/>
      <c r="AK203" s="76"/>
      <c r="AL203" s="76"/>
      <c r="AM203" s="76"/>
      <c r="AN203" s="76"/>
      <c r="AO203" s="76"/>
      <c r="AP203" s="76"/>
      <c r="AQ203" s="76"/>
      <c r="AR203" s="76"/>
    </row>
    <row r="204" spans="1:44" s="77" customFormat="1" ht="12.75">
      <c r="A204" s="85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5"/>
      <c r="AI204" s="75"/>
      <c r="AJ204" s="76"/>
      <c r="AK204" s="76"/>
      <c r="AL204" s="76"/>
      <c r="AM204" s="76"/>
      <c r="AN204" s="76"/>
      <c r="AO204" s="76"/>
      <c r="AP204" s="76"/>
      <c r="AQ204" s="76"/>
      <c r="AR204" s="76"/>
    </row>
    <row r="205" spans="1:44" s="77" customFormat="1" ht="12.75">
      <c r="A205" s="85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5"/>
      <c r="AI205" s="75"/>
      <c r="AJ205" s="76"/>
      <c r="AK205" s="76"/>
      <c r="AL205" s="76"/>
      <c r="AM205" s="76"/>
      <c r="AN205" s="76"/>
      <c r="AO205" s="76"/>
      <c r="AP205" s="76"/>
      <c r="AQ205" s="76"/>
      <c r="AR205" s="76"/>
    </row>
    <row r="206" spans="1:44" s="77" customFormat="1" ht="12.75">
      <c r="A206" s="85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5"/>
      <c r="AI206" s="75"/>
      <c r="AJ206" s="76"/>
      <c r="AK206" s="76"/>
      <c r="AL206" s="76"/>
      <c r="AM206" s="76"/>
      <c r="AN206" s="76"/>
      <c r="AO206" s="76"/>
      <c r="AP206" s="76"/>
      <c r="AQ206" s="76"/>
      <c r="AR206" s="76"/>
    </row>
    <row r="207" spans="1:44" s="77" customFormat="1" ht="12.75">
      <c r="A207" s="85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5"/>
      <c r="AI207" s="75"/>
      <c r="AJ207" s="76"/>
      <c r="AK207" s="76"/>
      <c r="AL207" s="76"/>
      <c r="AM207" s="76"/>
      <c r="AN207" s="76"/>
      <c r="AO207" s="76"/>
      <c r="AP207" s="76"/>
      <c r="AQ207" s="76"/>
      <c r="AR207" s="76"/>
    </row>
    <row r="208" spans="1:44" s="77" customFormat="1" ht="12.75">
      <c r="A208" s="85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5"/>
      <c r="AI208" s="75"/>
      <c r="AJ208" s="76"/>
      <c r="AK208" s="76"/>
      <c r="AL208" s="76"/>
      <c r="AM208" s="76"/>
      <c r="AN208" s="76"/>
      <c r="AO208" s="76"/>
      <c r="AP208" s="76"/>
      <c r="AQ208" s="76"/>
      <c r="AR208" s="76"/>
    </row>
    <row r="209" spans="1:44" s="77" customFormat="1" ht="12.75">
      <c r="A209" s="85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5"/>
      <c r="AI209" s="75"/>
      <c r="AJ209" s="76"/>
      <c r="AK209" s="76"/>
      <c r="AL209" s="76"/>
      <c r="AM209" s="76"/>
      <c r="AN209" s="76"/>
      <c r="AO209" s="76"/>
      <c r="AP209" s="76"/>
      <c r="AQ209" s="76"/>
      <c r="AR209" s="76"/>
    </row>
    <row r="210" spans="1:44" s="77" customFormat="1" ht="12.75">
      <c r="A210" s="85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5"/>
      <c r="AI210" s="75"/>
      <c r="AJ210" s="76"/>
      <c r="AK210" s="76"/>
      <c r="AL210" s="76"/>
      <c r="AM210" s="76"/>
      <c r="AN210" s="76"/>
      <c r="AO210" s="76"/>
      <c r="AP210" s="76"/>
      <c r="AQ210" s="76"/>
      <c r="AR210" s="76"/>
    </row>
    <row r="211" spans="1:44" s="77" customFormat="1" ht="12.75">
      <c r="A211" s="85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5"/>
      <c r="AI211" s="75"/>
      <c r="AJ211" s="76"/>
      <c r="AK211" s="76"/>
      <c r="AL211" s="76"/>
      <c r="AM211" s="76"/>
      <c r="AN211" s="76"/>
      <c r="AO211" s="76"/>
      <c r="AP211" s="76"/>
      <c r="AQ211" s="76"/>
      <c r="AR211" s="76"/>
    </row>
    <row r="212" spans="1:44" s="77" customFormat="1" ht="12.75">
      <c r="A212" s="85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5"/>
      <c r="AI212" s="75"/>
      <c r="AJ212" s="76"/>
      <c r="AK212" s="76"/>
      <c r="AL212" s="76"/>
      <c r="AM212" s="76"/>
      <c r="AN212" s="76"/>
      <c r="AO212" s="76"/>
      <c r="AP212" s="76"/>
      <c r="AQ212" s="76"/>
      <c r="AR212" s="76"/>
    </row>
    <row r="213" spans="1:44" s="77" customFormat="1" ht="12.75">
      <c r="A213" s="85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5"/>
      <c r="AI213" s="75"/>
      <c r="AJ213" s="76"/>
      <c r="AK213" s="76"/>
      <c r="AL213" s="76"/>
      <c r="AM213" s="76"/>
      <c r="AN213" s="76"/>
      <c r="AO213" s="76"/>
      <c r="AP213" s="76"/>
      <c r="AQ213" s="76"/>
      <c r="AR213" s="76"/>
    </row>
    <row r="214" spans="1:44" s="77" customFormat="1" ht="12.75">
      <c r="A214" s="85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5"/>
      <c r="AI214" s="75"/>
      <c r="AJ214" s="76"/>
      <c r="AK214" s="76"/>
      <c r="AL214" s="76"/>
      <c r="AM214" s="76"/>
      <c r="AN214" s="76"/>
      <c r="AO214" s="76"/>
      <c r="AP214" s="76"/>
      <c r="AQ214" s="76"/>
      <c r="AR214" s="76"/>
    </row>
    <row r="215" spans="1:44" s="77" customFormat="1" ht="12.75">
      <c r="A215" s="85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5"/>
      <c r="AI215" s="75"/>
      <c r="AJ215" s="76"/>
      <c r="AK215" s="76"/>
      <c r="AL215" s="76"/>
      <c r="AM215" s="76"/>
      <c r="AN215" s="76"/>
      <c r="AO215" s="76"/>
      <c r="AP215" s="76"/>
      <c r="AQ215" s="76"/>
      <c r="AR215" s="76"/>
    </row>
    <row r="216" spans="1:44" s="77" customFormat="1" ht="12.75">
      <c r="A216" s="85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5"/>
      <c r="AI216" s="75"/>
      <c r="AJ216" s="76"/>
      <c r="AK216" s="76"/>
      <c r="AL216" s="76"/>
      <c r="AM216" s="76"/>
      <c r="AN216" s="76"/>
      <c r="AO216" s="76"/>
      <c r="AP216" s="76"/>
      <c r="AQ216" s="76"/>
      <c r="AR216" s="76"/>
    </row>
    <row r="217" spans="1:44" s="77" customFormat="1" ht="12.75">
      <c r="A217" s="85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5"/>
      <c r="AI217" s="75"/>
      <c r="AJ217" s="76"/>
      <c r="AK217" s="76"/>
      <c r="AL217" s="76"/>
      <c r="AM217" s="76"/>
      <c r="AN217" s="76"/>
      <c r="AO217" s="76"/>
      <c r="AP217" s="76"/>
      <c r="AQ217" s="76"/>
      <c r="AR217" s="76"/>
    </row>
    <row r="218" spans="1:44" s="77" customFormat="1" ht="12.75">
      <c r="A218" s="85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5"/>
      <c r="AI218" s="75"/>
      <c r="AJ218" s="76"/>
      <c r="AK218" s="76"/>
      <c r="AL218" s="76"/>
      <c r="AM218" s="76"/>
      <c r="AN218" s="76"/>
      <c r="AO218" s="76"/>
      <c r="AP218" s="76"/>
      <c r="AQ218" s="76"/>
      <c r="AR218" s="76"/>
    </row>
    <row r="219" spans="1:44" s="77" customFormat="1" ht="12.75">
      <c r="A219" s="85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5"/>
      <c r="AI219" s="75"/>
      <c r="AJ219" s="76"/>
      <c r="AK219" s="76"/>
      <c r="AL219" s="76"/>
      <c r="AM219" s="76"/>
      <c r="AN219" s="76"/>
      <c r="AO219" s="76"/>
      <c r="AP219" s="76"/>
      <c r="AQ219" s="76"/>
      <c r="AR219" s="76"/>
    </row>
    <row r="220" spans="1:44" s="77" customFormat="1" ht="12.75">
      <c r="A220" s="85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5"/>
      <c r="AI220" s="75"/>
      <c r="AJ220" s="76"/>
      <c r="AK220" s="76"/>
      <c r="AL220" s="76"/>
      <c r="AM220" s="76"/>
      <c r="AN220" s="76"/>
      <c r="AO220" s="76"/>
      <c r="AP220" s="76"/>
      <c r="AQ220" s="76"/>
      <c r="AR220" s="76"/>
    </row>
    <row r="221" spans="1:44" s="77" customFormat="1" ht="12.75">
      <c r="A221" s="85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5"/>
      <c r="AI221" s="75"/>
      <c r="AJ221" s="76"/>
      <c r="AK221" s="76"/>
      <c r="AL221" s="76"/>
      <c r="AM221" s="76"/>
      <c r="AN221" s="76"/>
      <c r="AO221" s="76"/>
      <c r="AP221" s="76"/>
      <c r="AQ221" s="76"/>
      <c r="AR221" s="76"/>
    </row>
    <row r="222" spans="1:44" s="77" customFormat="1" ht="12.75">
      <c r="A222" s="85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5"/>
      <c r="AI222" s="75"/>
      <c r="AJ222" s="76"/>
      <c r="AK222" s="76"/>
      <c r="AL222" s="76"/>
      <c r="AM222" s="76"/>
      <c r="AN222" s="76"/>
      <c r="AO222" s="76"/>
      <c r="AP222" s="76"/>
      <c r="AQ222" s="76"/>
      <c r="AR222" s="76"/>
    </row>
    <row r="223" spans="1:44" s="77" customFormat="1" ht="12.75">
      <c r="A223" s="85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5"/>
      <c r="AI223" s="75"/>
      <c r="AJ223" s="76"/>
      <c r="AK223" s="76"/>
      <c r="AL223" s="76"/>
      <c r="AM223" s="76"/>
      <c r="AN223" s="76"/>
      <c r="AO223" s="76"/>
      <c r="AP223" s="76"/>
      <c r="AQ223" s="76"/>
      <c r="AR223" s="76"/>
    </row>
    <row r="224" spans="1:44" s="77" customFormat="1" ht="12.75">
      <c r="A224" s="85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5"/>
      <c r="AI224" s="75"/>
      <c r="AJ224" s="76"/>
      <c r="AK224" s="76"/>
      <c r="AL224" s="76"/>
      <c r="AM224" s="76"/>
      <c r="AN224" s="76"/>
      <c r="AO224" s="76"/>
      <c r="AP224" s="76"/>
      <c r="AQ224" s="76"/>
      <c r="AR224" s="76"/>
    </row>
    <row r="225" spans="1:44" s="77" customFormat="1" ht="12.75">
      <c r="A225" s="85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5"/>
      <c r="AI225" s="75"/>
      <c r="AJ225" s="76"/>
      <c r="AK225" s="76"/>
      <c r="AL225" s="76"/>
      <c r="AM225" s="76"/>
      <c r="AN225" s="76"/>
      <c r="AO225" s="76"/>
      <c r="AP225" s="76"/>
      <c r="AQ225" s="76"/>
      <c r="AR225" s="76"/>
    </row>
    <row r="226" spans="1:44" s="77" customFormat="1" ht="12.75">
      <c r="A226" s="85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5"/>
      <c r="AI226" s="75"/>
      <c r="AJ226" s="76"/>
      <c r="AK226" s="76"/>
      <c r="AL226" s="76"/>
      <c r="AM226" s="76"/>
      <c r="AN226" s="76"/>
      <c r="AO226" s="76"/>
      <c r="AP226" s="76"/>
      <c r="AQ226" s="76"/>
      <c r="AR226" s="76"/>
    </row>
    <row r="227" spans="1:44" s="77" customFormat="1" ht="12.75">
      <c r="A227" s="85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5"/>
      <c r="AI227" s="75"/>
      <c r="AJ227" s="76"/>
      <c r="AK227" s="76"/>
      <c r="AL227" s="76"/>
      <c r="AM227" s="76"/>
      <c r="AN227" s="76"/>
      <c r="AO227" s="76"/>
      <c r="AP227" s="76"/>
      <c r="AQ227" s="76"/>
      <c r="AR227" s="76"/>
    </row>
    <row r="228" spans="1:44" s="77" customFormat="1" ht="12.75">
      <c r="A228" s="85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5"/>
      <c r="AI228" s="75"/>
      <c r="AJ228" s="76"/>
      <c r="AK228" s="76"/>
      <c r="AL228" s="76"/>
      <c r="AM228" s="76"/>
      <c r="AN228" s="76"/>
      <c r="AO228" s="76"/>
      <c r="AP228" s="76"/>
      <c r="AQ228" s="76"/>
      <c r="AR228" s="76"/>
    </row>
    <row r="229" spans="1:44" s="77" customFormat="1" ht="12.75">
      <c r="A229" s="85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5"/>
      <c r="AI229" s="75"/>
      <c r="AJ229" s="76"/>
      <c r="AK229" s="76"/>
      <c r="AL229" s="76"/>
      <c r="AM229" s="76"/>
      <c r="AN229" s="76"/>
      <c r="AO229" s="76"/>
      <c r="AP229" s="76"/>
      <c r="AQ229" s="76"/>
      <c r="AR229" s="76"/>
    </row>
    <row r="230" spans="1:44" s="77" customFormat="1" ht="12.75">
      <c r="A230" s="85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5"/>
      <c r="AI230" s="75"/>
      <c r="AJ230" s="76"/>
      <c r="AK230" s="76"/>
      <c r="AL230" s="76"/>
      <c r="AM230" s="76"/>
      <c r="AN230" s="76"/>
      <c r="AO230" s="76"/>
      <c r="AP230" s="76"/>
      <c r="AQ230" s="76"/>
      <c r="AR230" s="76"/>
    </row>
    <row r="231" spans="1:44" s="77" customFormat="1" ht="12.75">
      <c r="A231" s="85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5"/>
      <c r="AI231" s="75"/>
      <c r="AJ231" s="76"/>
      <c r="AK231" s="76"/>
      <c r="AL231" s="76"/>
      <c r="AM231" s="76"/>
      <c r="AN231" s="76"/>
      <c r="AO231" s="76"/>
      <c r="AP231" s="76"/>
      <c r="AQ231" s="76"/>
      <c r="AR231" s="76"/>
    </row>
    <row r="232" spans="1:44" s="77" customFormat="1" ht="12.75">
      <c r="A232" s="85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5"/>
      <c r="AI232" s="75"/>
      <c r="AJ232" s="76"/>
      <c r="AK232" s="76"/>
      <c r="AL232" s="76"/>
      <c r="AM232" s="76"/>
      <c r="AN232" s="76"/>
      <c r="AO232" s="76"/>
      <c r="AP232" s="76"/>
      <c r="AQ232" s="76"/>
      <c r="AR232" s="76"/>
    </row>
    <row r="233" spans="1:44" s="77" customFormat="1" ht="12.75">
      <c r="A233" s="85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5"/>
      <c r="AI233" s="75"/>
      <c r="AJ233" s="76"/>
      <c r="AK233" s="76"/>
      <c r="AL233" s="76"/>
      <c r="AM233" s="76"/>
      <c r="AN233" s="76"/>
      <c r="AO233" s="76"/>
      <c r="AP233" s="76"/>
      <c r="AQ233" s="76"/>
      <c r="AR233" s="76"/>
    </row>
    <row r="234" spans="1:44" s="77" customFormat="1" ht="12.75">
      <c r="A234" s="85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5"/>
      <c r="AI234" s="75"/>
      <c r="AJ234" s="76"/>
      <c r="AK234" s="76"/>
      <c r="AL234" s="76"/>
      <c r="AM234" s="76"/>
      <c r="AN234" s="76"/>
      <c r="AO234" s="76"/>
      <c r="AP234" s="76"/>
      <c r="AQ234" s="76"/>
      <c r="AR234" s="76"/>
    </row>
    <row r="235" spans="1:44" s="77" customFormat="1" ht="12.75">
      <c r="A235" s="85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5"/>
      <c r="AI235" s="75"/>
      <c r="AJ235" s="76"/>
      <c r="AK235" s="76"/>
      <c r="AL235" s="76"/>
      <c r="AM235" s="76"/>
      <c r="AN235" s="76"/>
      <c r="AO235" s="76"/>
      <c r="AP235" s="76"/>
      <c r="AQ235" s="76"/>
      <c r="AR235" s="76"/>
    </row>
    <row r="236" spans="1:44" s="77" customFormat="1" ht="12.75">
      <c r="A236" s="85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5"/>
      <c r="AI236" s="75"/>
      <c r="AJ236" s="76"/>
      <c r="AK236" s="76"/>
      <c r="AL236" s="76"/>
      <c r="AM236" s="76"/>
      <c r="AN236" s="76"/>
      <c r="AO236" s="76"/>
      <c r="AP236" s="76"/>
      <c r="AQ236" s="76"/>
      <c r="AR236" s="76"/>
    </row>
    <row r="237" spans="1:44" s="77" customFormat="1" ht="12.75">
      <c r="A237" s="85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5"/>
      <c r="AI237" s="75"/>
      <c r="AJ237" s="76"/>
      <c r="AK237" s="76"/>
      <c r="AL237" s="76"/>
      <c r="AM237" s="76"/>
      <c r="AN237" s="76"/>
      <c r="AO237" s="76"/>
      <c r="AP237" s="76"/>
      <c r="AQ237" s="76"/>
      <c r="AR237" s="76"/>
    </row>
    <row r="238" spans="1:44" s="77" customFormat="1" ht="12.75">
      <c r="A238" s="85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5"/>
      <c r="AI238" s="75"/>
      <c r="AJ238" s="76"/>
      <c r="AK238" s="76"/>
      <c r="AL238" s="76"/>
      <c r="AM238" s="76"/>
      <c r="AN238" s="76"/>
      <c r="AO238" s="76"/>
      <c r="AP238" s="76"/>
      <c r="AQ238" s="76"/>
      <c r="AR238" s="76"/>
    </row>
    <row r="239" spans="1:44" s="77" customFormat="1" ht="12.75">
      <c r="A239" s="85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5"/>
      <c r="AI239" s="75"/>
      <c r="AJ239" s="76"/>
      <c r="AK239" s="76"/>
      <c r="AL239" s="76"/>
      <c r="AM239" s="76"/>
      <c r="AN239" s="76"/>
      <c r="AO239" s="76"/>
      <c r="AP239" s="76"/>
      <c r="AQ239" s="76"/>
      <c r="AR239" s="76"/>
    </row>
    <row r="240" spans="1:44" s="77" customFormat="1" ht="12.75">
      <c r="A240" s="85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5"/>
      <c r="AI240" s="75"/>
      <c r="AJ240" s="76"/>
      <c r="AK240" s="76"/>
      <c r="AL240" s="76"/>
      <c r="AM240" s="76"/>
      <c r="AN240" s="76"/>
      <c r="AO240" s="76"/>
      <c r="AP240" s="76"/>
      <c r="AQ240" s="76"/>
      <c r="AR240" s="76"/>
    </row>
    <row r="241" spans="1:44" s="77" customFormat="1" ht="12.75">
      <c r="A241" s="85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5"/>
      <c r="AI241" s="75"/>
      <c r="AJ241" s="76"/>
      <c r="AK241" s="76"/>
      <c r="AL241" s="76"/>
      <c r="AM241" s="76"/>
      <c r="AN241" s="76"/>
      <c r="AO241" s="76"/>
      <c r="AP241" s="76"/>
      <c r="AQ241" s="76"/>
      <c r="AR241" s="76"/>
    </row>
    <row r="242" spans="1:44" s="77" customFormat="1" ht="12.75">
      <c r="A242" s="85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5"/>
      <c r="AI242" s="75"/>
      <c r="AJ242" s="76"/>
      <c r="AK242" s="76"/>
      <c r="AL242" s="76"/>
      <c r="AM242" s="76"/>
      <c r="AN242" s="76"/>
      <c r="AO242" s="76"/>
      <c r="AP242" s="76"/>
      <c r="AQ242" s="76"/>
      <c r="AR242" s="76"/>
    </row>
    <row r="243" spans="1:44" s="77" customFormat="1" ht="12.75">
      <c r="A243" s="85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5"/>
      <c r="AI243" s="75"/>
      <c r="AJ243" s="76"/>
      <c r="AK243" s="76"/>
      <c r="AL243" s="76"/>
      <c r="AM243" s="76"/>
      <c r="AN243" s="76"/>
      <c r="AO243" s="76"/>
      <c r="AP243" s="76"/>
      <c r="AQ243" s="76"/>
      <c r="AR243" s="76"/>
    </row>
    <row r="244" spans="1:44" s="77" customFormat="1" ht="12.75">
      <c r="A244" s="85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5"/>
      <c r="AI244" s="75"/>
      <c r="AJ244" s="76"/>
      <c r="AK244" s="76"/>
      <c r="AL244" s="76"/>
      <c r="AM244" s="76"/>
      <c r="AN244" s="76"/>
      <c r="AO244" s="76"/>
      <c r="AP244" s="76"/>
      <c r="AQ244" s="76"/>
      <c r="AR244" s="76"/>
    </row>
    <row r="245" spans="1:44" s="77" customFormat="1" ht="12.75">
      <c r="A245" s="85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5"/>
      <c r="AI245" s="75"/>
      <c r="AJ245" s="76"/>
      <c r="AK245" s="76"/>
      <c r="AL245" s="76"/>
      <c r="AM245" s="76"/>
      <c r="AN245" s="76"/>
      <c r="AO245" s="76"/>
      <c r="AP245" s="76"/>
      <c r="AQ245" s="76"/>
      <c r="AR245" s="76"/>
    </row>
    <row r="246" spans="1:44" s="77" customFormat="1" ht="12.75">
      <c r="A246" s="85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5"/>
      <c r="AI246" s="75"/>
      <c r="AJ246" s="76"/>
      <c r="AK246" s="76"/>
      <c r="AL246" s="76"/>
      <c r="AM246" s="76"/>
      <c r="AN246" s="76"/>
      <c r="AO246" s="76"/>
      <c r="AP246" s="76"/>
      <c r="AQ246" s="76"/>
      <c r="AR246" s="76"/>
    </row>
    <row r="247" spans="1:44" s="77" customFormat="1" ht="12.75">
      <c r="A247" s="85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5"/>
      <c r="AI247" s="75"/>
      <c r="AJ247" s="76"/>
      <c r="AK247" s="76"/>
      <c r="AL247" s="76"/>
      <c r="AM247" s="76"/>
      <c r="AN247" s="76"/>
      <c r="AO247" s="76"/>
      <c r="AP247" s="76"/>
      <c r="AQ247" s="76"/>
      <c r="AR247" s="76"/>
    </row>
    <row r="248" spans="1:44" s="77" customFormat="1" ht="12.75">
      <c r="A248" s="85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</row>
    <row r="249" spans="1:44" s="77" customFormat="1" ht="12.75">
      <c r="A249" s="85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</row>
    <row r="250" spans="1:44" s="77" customFormat="1" ht="12.75">
      <c r="A250" s="85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</row>
    <row r="251" spans="1:44" s="77" customFormat="1" ht="12.75">
      <c r="A251" s="85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</row>
    <row r="252" spans="1:44" s="77" customFormat="1" ht="12.75">
      <c r="A252" s="85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</row>
    <row r="253" spans="1:44" s="77" customFormat="1" ht="12.75">
      <c r="A253" s="85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</row>
    <row r="254" spans="1:44" s="77" customFormat="1" ht="12.75">
      <c r="A254" s="85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</row>
    <row r="255" spans="1:44" s="77" customFormat="1" ht="12.75">
      <c r="A255" s="85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</row>
    <row r="256" spans="1:44" s="77" customFormat="1" ht="12.75">
      <c r="A256" s="85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</row>
    <row r="257" spans="1:44" s="77" customFormat="1" ht="12.75">
      <c r="A257" s="85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</row>
    <row r="258" spans="1:44" s="77" customFormat="1" ht="12.75">
      <c r="A258" s="85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</row>
    <row r="259" spans="1:44" s="77" customFormat="1" ht="12.75">
      <c r="A259" s="85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</row>
    <row r="260" spans="1:44" s="77" customFormat="1" ht="12.75">
      <c r="A260" s="85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</row>
    <row r="261" spans="1:44" s="77" customFormat="1" ht="12.75">
      <c r="A261" s="85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</row>
    <row r="262" spans="1:44" s="77" customFormat="1" ht="12.75">
      <c r="A262" s="85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</row>
    <row r="263" spans="1:44" s="77" customFormat="1" ht="12.75">
      <c r="A263" s="85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</row>
    <row r="264" spans="1:44" s="77" customFormat="1" ht="12.75">
      <c r="A264" s="85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</row>
    <row r="265" spans="1:44" s="77" customFormat="1" ht="12.75">
      <c r="A265" s="85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</row>
    <row r="266" spans="1:44" s="77" customFormat="1" ht="12.75">
      <c r="A266" s="85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</row>
    <row r="267" spans="1:44" s="77" customFormat="1" ht="12.75">
      <c r="A267" s="85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</row>
    <row r="268" spans="1:44" s="77" customFormat="1" ht="12.75">
      <c r="A268" s="85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</row>
    <row r="269" spans="1:44" s="77" customFormat="1" ht="12.75">
      <c r="A269" s="85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</row>
    <row r="270" spans="1:44" s="77" customFormat="1" ht="12.75">
      <c r="A270" s="85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</row>
    <row r="271" spans="1:44" s="77" customFormat="1" ht="12.75">
      <c r="A271" s="85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</row>
    <row r="272" spans="1:44" s="77" customFormat="1" ht="12.75">
      <c r="A272" s="85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</row>
    <row r="273" spans="1:44" s="77" customFormat="1" ht="12.75">
      <c r="A273" s="85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</row>
    <row r="274" spans="1:44" s="77" customFormat="1" ht="12.75">
      <c r="A274" s="85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</row>
    <row r="275" spans="1:44" s="77" customFormat="1" ht="12.75">
      <c r="A275" s="85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</row>
    <row r="276" spans="1:44" s="77" customFormat="1" ht="12.75">
      <c r="A276" s="85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</row>
    <row r="277" spans="1:44" s="77" customFormat="1" ht="12.75">
      <c r="A277" s="85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</row>
    <row r="278" spans="1:44" s="77" customFormat="1" ht="12.75">
      <c r="A278" s="85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</row>
    <row r="279" spans="2:44" ht="12.75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</row>
    <row r="280" spans="2:44" ht="12.75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</row>
    <row r="281" spans="2:44" ht="12.75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</row>
    <row r="282" spans="2:44" ht="12.75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</row>
    <row r="283" spans="2:44" ht="12.75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</row>
    <row r="284" spans="2:44" ht="12.75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</row>
    <row r="285" spans="2:44" ht="12.75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</row>
    <row r="286" spans="2:44" ht="12.75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</row>
    <row r="287" spans="2:44" ht="12.75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</row>
    <row r="288" spans="2:44" ht="12.75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</row>
    <row r="289" spans="2:44" ht="12.75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</row>
    <row r="290" spans="2:44" ht="12.75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</row>
    <row r="291" spans="2:44" ht="12.75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</row>
    <row r="292" spans="2:44" ht="12.75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</row>
    <row r="293" spans="2:44" ht="12.75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</row>
    <row r="294" spans="2:44" ht="12.75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</row>
    <row r="295" spans="2:44" ht="12.75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</row>
    <row r="296" spans="2:44" ht="12.75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</row>
    <row r="297" spans="2:44" ht="12.75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</row>
    <row r="298" spans="2:44" ht="12.75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</row>
    <row r="299" spans="2:44" ht="12.75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</row>
    <row r="300" spans="2:44" ht="12.75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</row>
    <row r="301" spans="2:44" ht="12.75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</row>
    <row r="302" spans="2:44" ht="12.75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</row>
    <row r="303" spans="2:44" ht="12.75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</row>
    <row r="304" spans="2:44" ht="12.75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</row>
    <row r="305" spans="2:44" ht="12.75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</row>
    <row r="306" spans="2:44" ht="12.75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</row>
    <row r="307" spans="2:44" ht="12.75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</row>
    <row r="308" spans="2:44" ht="12.75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</row>
    <row r="309" spans="2:44" ht="12.75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</row>
    <row r="310" spans="2:44" ht="12.75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</row>
    <row r="311" spans="2:44" ht="12.75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</row>
    <row r="312" spans="2:44" ht="12.75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</row>
    <row r="313" spans="2:44" ht="12.75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</row>
    <row r="314" spans="2:44" ht="12.75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</row>
    <row r="315" spans="2:44" ht="12.7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</row>
    <row r="316" spans="2:44" ht="12.75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</row>
    <row r="317" spans="2:44" ht="12.75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</row>
    <row r="318" spans="2:44" ht="12.75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</row>
    <row r="319" spans="2:44" ht="12.75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</row>
    <row r="320" spans="2:44" ht="12.75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</row>
    <row r="321" spans="2:44" ht="12.75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</row>
    <row r="322" spans="2:44" ht="12.75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</row>
    <row r="323" spans="2:44" ht="12.75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</row>
    <row r="324" spans="2:44" ht="12.75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</row>
    <row r="325" spans="2:44" ht="12.75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</row>
    <row r="326" spans="2:44" ht="12.75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</row>
    <row r="327" spans="2:44" ht="12.75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</row>
    <row r="328" spans="2:44" ht="12.75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</row>
    <row r="329" spans="2:44" ht="12.75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</row>
    <row r="330" spans="2:44" ht="12.75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</row>
    <row r="331" spans="2:44" ht="12.75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</row>
    <row r="332" spans="2:44" ht="12.75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</row>
    <row r="333" spans="2:44" ht="12.75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</row>
    <row r="334" spans="2:44" ht="12.75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</row>
    <row r="335" spans="2:44" ht="12.75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</row>
    <row r="336" spans="2:44" ht="12.75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</row>
    <row r="337" spans="2:44" ht="12.75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</row>
    <row r="338" spans="2:44" ht="12.75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</row>
    <row r="339" spans="2:44" ht="12.75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</row>
    <row r="340" spans="2:44" ht="12.75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</row>
    <row r="341" spans="2:44" ht="12.75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</row>
    <row r="342" spans="2:44" ht="12.75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</row>
    <row r="343" spans="2:44" ht="12.75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</row>
    <row r="344" spans="2:44" ht="12.75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</row>
    <row r="345" spans="2:44" ht="12.75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</row>
    <row r="346" spans="2:44" ht="12.75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</row>
    <row r="347" spans="2:44" ht="12.7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</row>
    <row r="348" spans="2:44" ht="12.7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</row>
    <row r="349" spans="2:44" ht="12.7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</row>
    <row r="350" spans="2:44" ht="12.7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</row>
    <row r="351" spans="2:44" ht="12.7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</row>
    <row r="352" spans="2:44" ht="12.7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</row>
    <row r="353" spans="2:44" ht="12.7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</row>
    <row r="354" spans="2:44" ht="12.7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</row>
    <row r="355" spans="2:44" ht="12.7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</row>
    <row r="356" spans="2:44" ht="12.7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</row>
    <row r="357" spans="2:44" ht="12.7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</row>
    <row r="358" spans="2:44" ht="12.7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</row>
    <row r="359" spans="2:44" ht="12.7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</row>
    <row r="360" spans="2:44" ht="12.7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</row>
    <row r="361" spans="2:44" ht="12.7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</row>
    <row r="362" spans="2:44" ht="12.7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</row>
    <row r="363" spans="2:44" ht="12.7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</row>
    <row r="364" spans="2:44" ht="12.7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</row>
    <row r="365" spans="2:44" ht="12.7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</row>
    <row r="366" spans="2:44" ht="12.7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</row>
    <row r="367" spans="2:44" ht="12.7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</row>
    <row r="368" spans="2:44" ht="12.7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</row>
    <row r="369" spans="2:44" ht="12.7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</row>
    <row r="370" spans="2:44" ht="12.7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</row>
    <row r="371" spans="2:44" ht="12.7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</row>
    <row r="372" spans="2:44" ht="12.7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</row>
    <row r="373" spans="2:44" ht="12.7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</row>
    <row r="374" spans="2:44" ht="12.7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</row>
    <row r="375" spans="2:44" ht="12.7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</row>
    <row r="376" spans="2:44" ht="12.7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</row>
    <row r="377" spans="2:44" ht="12.7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</row>
    <row r="378" spans="2:44" ht="12.7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</row>
    <row r="379" spans="2:44" ht="12.7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</row>
    <row r="380" spans="2:44" ht="12.7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</row>
    <row r="381" spans="2:44" ht="12.7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</row>
    <row r="382" spans="2:44" ht="12.7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</row>
    <row r="383" spans="2:44" ht="12.7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</row>
    <row r="384" spans="2:44" ht="12.7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</row>
    <row r="385" spans="2:44" ht="12.7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</row>
    <row r="386" spans="2:44" ht="12.7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</row>
    <row r="387" spans="2:44" ht="12.7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</row>
    <row r="388" spans="2:44" ht="12.7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</row>
    <row r="389" spans="2:44" ht="12.7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</row>
    <row r="390" spans="2:44" ht="12.7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</row>
    <row r="391" spans="2:44" ht="12.7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</row>
    <row r="392" spans="2:44" ht="12.7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</row>
    <row r="393" spans="2:44" ht="12.7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</row>
    <row r="394" spans="2:44" ht="12.7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</row>
    <row r="395" spans="2:44" ht="12.7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</row>
    <row r="396" spans="2:44" ht="12.7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</row>
    <row r="397" spans="2:44" ht="12.7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</row>
    <row r="398" spans="2:44" ht="12.7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</row>
    <row r="399" spans="2:44" ht="12.7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</row>
    <row r="400" spans="2:44" ht="12.7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</row>
    <row r="401" spans="2:44" ht="12.7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</row>
    <row r="402" spans="2:44" ht="12.7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</row>
    <row r="403" spans="2:44" ht="12.7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</row>
    <row r="404" spans="2:44" ht="12.7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</row>
    <row r="405" spans="2:44" ht="12.7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</row>
    <row r="406" spans="2:44" ht="12.7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</row>
    <row r="407" spans="2:44" ht="12.7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</row>
    <row r="408" spans="2:44" ht="12.7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</row>
    <row r="409" spans="2:44" ht="12.7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</row>
    <row r="410" spans="2:44" ht="12.7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</row>
    <row r="411" spans="2:44" ht="12.7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</row>
    <row r="412" spans="2:44" ht="12.7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</row>
    <row r="413" spans="2:44" ht="12.7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</row>
    <row r="414" spans="2:44" ht="12.7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</row>
    <row r="415" spans="2:44" ht="12.7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</row>
    <row r="416" spans="2:44" ht="12.7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</row>
    <row r="417" spans="2:44" ht="12.7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</row>
    <row r="418" spans="2:44" ht="12.7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2010-07-17T00:49:14Z</cp:lastPrinted>
  <dcterms:created xsi:type="dcterms:W3CDTF">2010-07-15T23:58:29Z</dcterms:created>
  <dcterms:modified xsi:type="dcterms:W3CDTF">2010-11-20T04:40:01Z</dcterms:modified>
  <cp:category/>
  <cp:version/>
  <cp:contentType/>
  <cp:contentStatus/>
</cp:coreProperties>
</file>