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E:\Data\Dropbox\YankeeModelIC\Jul 2021\"/>
    </mc:Choice>
  </mc:AlternateContent>
  <xr:revisionPtr revIDLastSave="0" documentId="13_ncr:1_{A21B337C-131F-4D67-8F55-A559FAD45EDC}" xr6:coauthVersionLast="47" xr6:coauthVersionMax="47" xr10:uidLastSave="{00000000-0000-0000-0000-000000000000}"/>
  <bookViews>
    <workbookView xWindow="4785" yWindow="810" windowWidth="23535" windowHeight="15165" xr2:uid="{00000000-000D-0000-FFFF-FFFF00000000}"/>
  </bookViews>
  <sheets>
    <sheet name="Template" sheetId="2"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2" l="1"/>
  <c r="C45" i="2"/>
  <c r="D3" i="2"/>
  <c r="B6" i="3"/>
  <c r="B2" i="3" s="1"/>
  <c r="B7" i="3"/>
</calcChain>
</file>

<file path=xl/sharedStrings.xml><?xml version="1.0" encoding="utf-8"?>
<sst xmlns="http://schemas.openxmlformats.org/spreadsheetml/2006/main" count="79" uniqueCount="77">
  <si>
    <t>TICKER:</t>
  </si>
  <si>
    <t>TRADED:</t>
  </si>
  <si>
    <t>CAP:</t>
  </si>
  <si>
    <t>INDUSTRY:</t>
  </si>
  <si>
    <t>LOCATIONS:</t>
  </si>
  <si>
    <t>GROWTH COMPANY:</t>
  </si>
  <si>
    <t>MANAGEMENT:</t>
  </si>
  <si>
    <t>P-E HISTORY</t>
  </si>
  <si>
    <t>RISK/REWARDS:</t>
  </si>
  <si>
    <t>4A</t>
  </si>
  <si>
    <t>HIGH PRICE NEXT 5 YRS.</t>
  </si>
  <si>
    <t>4B</t>
  </si>
  <si>
    <t>LOW PRICE NEXT 5 YRS.</t>
  </si>
  <si>
    <t>4C</t>
  </si>
  <si>
    <t>ZONING</t>
  </si>
  <si>
    <t>4D</t>
  </si>
  <si>
    <t>UPSIDE DOWN-SIDE</t>
  </si>
  <si>
    <t>5 YR POTENTIAL</t>
  </si>
  <si>
    <t>RECOMMENDATION:</t>
  </si>
  <si>
    <t>CASH/DEBT:</t>
  </si>
  <si>
    <t xml:space="preserve"> </t>
  </si>
  <si>
    <t>2A</t>
  </si>
  <si>
    <t>PRE-TAX PROFIT MARGIN</t>
  </si>
  <si>
    <t>2B</t>
  </si>
  <si>
    <t>EARNINGS ON EQUITY (ROE)</t>
  </si>
  <si>
    <t>5A</t>
  </si>
  <si>
    <t>5C</t>
  </si>
  <si>
    <t>%Compound Annual Total Return</t>
  </si>
  <si>
    <t>5D</t>
  </si>
  <si>
    <t>% Projected Average Return</t>
  </si>
  <si>
    <t>Consumer Discretionary /Casual Dining</t>
  </si>
  <si>
    <t>Value Line:</t>
  </si>
  <si>
    <t>PROJECTED SSG GROWTH</t>
  </si>
  <si>
    <t>FUTURE SSG SALES</t>
  </si>
  <si>
    <t>FUTURE  SSG E/S</t>
  </si>
  <si>
    <t>CFRA (S&amp;P)</t>
  </si>
  <si>
    <t>Morningstar:</t>
  </si>
  <si>
    <t>BUY</t>
  </si>
  <si>
    <t>Avg Low:</t>
  </si>
  <si>
    <t>Average:</t>
  </si>
  <si>
    <t>Current:</t>
  </si>
  <si>
    <t>RELATIVE VALUE:</t>
  </si>
  <si>
    <t>PEG:</t>
  </si>
  <si>
    <t>PEGY:</t>
  </si>
  <si>
    <t xml:space="preserve">PROVE </t>
  </si>
  <si>
    <t>Projected Pre-tax Income (per sh)</t>
  </si>
  <si>
    <t>Stock Price</t>
  </si>
  <si>
    <t>Total Liabilities/sh</t>
  </si>
  <si>
    <t>Cash/sh</t>
  </si>
  <si>
    <t>Number of Shares (millions)</t>
  </si>
  <si>
    <t>ALTMAN'S Z:</t>
  </si>
  <si>
    <t>AQN</t>
  </si>
  <si>
    <r>
      <rPr>
        <b/>
        <sz val="10"/>
        <rFont val="Verdana"/>
        <family val="2"/>
      </rPr>
      <t>Algonquin Power &amp; Utilities Corp</t>
    </r>
    <r>
      <rPr>
        <sz val="10"/>
        <rFont val="Verdana"/>
        <family val="2"/>
      </rPr>
      <t xml:space="preserve"> is a North American generation, transmission, and distribution utility. Within its distribution group, Algonquin owns and operates regulated water, natural gas, and electricity distribution utilities in the United States, Canada, Chile and Bermuda and has more than 1 million customer connections. Most of the company's revenue is derived from this division and, in turn, most of this division's revenue comes from its distribution of natural gas. In its generation group, Algonquin sells electricity produced by its energy facilities, including hydroelectric, wind, solar, and thermal power plants. Algonquin's wind farms account for most of its generation revenue. Finally, the company's transmission group focuses on building and investing in natural gas pipelines and electric transmission systems.</t>
    </r>
  </si>
  <si>
    <t>NYS (and on Toronto Exchange as AQN.TO)</t>
  </si>
  <si>
    <t xml:space="preserve">HQ in Oakville, Ontario, Canada. As Liberty Utilities, operates in 13 US states, New Brunswick, Canada, Bermuda and Chile. </t>
  </si>
  <si>
    <t>0.81 (industry ranges from 0.42 - 1.94) {above 3 is good}</t>
  </si>
  <si>
    <r>
      <t xml:space="preserve">Est. Sales%: ?   Est. EPS%: ?   Moat(none, narrow, wide): </t>
    </r>
    <r>
      <rPr>
        <b/>
        <sz val="10"/>
        <rFont val="Arial"/>
        <family val="2"/>
      </rPr>
      <t>none</t>
    </r>
  </si>
  <si>
    <t>Five Star Value:  $13.47  One Star Value: $16.06     Star rating: 3 Star</t>
  </si>
  <si>
    <t>MANIFEST INVESTING</t>
  </si>
  <si>
    <t>Est.% Sales Growth: -    Est. % EPS Growth: -</t>
  </si>
  <si>
    <t>Timeliness:  -      Safety: -     Technical: -</t>
  </si>
  <si>
    <t>Annual Total Return:  Low:  -       High: -</t>
  </si>
  <si>
    <t>Recommendation:   SELL    12 Month Target:  (fair value = $??.??)</t>
  </si>
  <si>
    <t>Sales (2021E): 2,162     Earnings (2021E): 0.70/sh</t>
  </si>
  <si>
    <t>47.3%   UP from 5-yr avg 22.5% (Ind. Avg -14% for 2019)</t>
  </si>
  <si>
    <t>8.4% EVEN from 5-yr avg 8.0% (Ind Avg -.6% for 2019)</t>
  </si>
  <si>
    <t xml:space="preserve"> (included only 2019 and 2020)</t>
  </si>
  <si>
    <t xml:space="preserve">Avg High: </t>
  </si>
  <si>
    <t>Debt = 54.6% of capital (3/31/2021)     (Industry Avg 108%)</t>
  </si>
  <si>
    <r>
      <rPr>
        <sz val="11"/>
        <rFont val="Arial"/>
        <family val="2"/>
      </rPr>
      <t xml:space="preserve">Buy: $9.50 - </t>
    </r>
    <r>
      <rPr>
        <b/>
        <sz val="11"/>
        <rFont val="Arial"/>
        <family val="2"/>
      </rPr>
      <t>16.10</t>
    </r>
    <r>
      <rPr>
        <sz val="11"/>
        <rFont val="Arial"/>
        <family val="2"/>
      </rPr>
      <t>; Hold: $16.10 - 29.30; Sell: $29.30 - 35.90</t>
    </r>
  </si>
  <si>
    <t>3.9 / 1</t>
  </si>
  <si>
    <t>Price</t>
  </si>
  <si>
    <t>Est.% Sales Growth: 14%    Est. % EPS Growth: 15%</t>
  </si>
  <si>
    <t>Projected Annual Return: 18.7%</t>
  </si>
  <si>
    <r>
      <rPr>
        <b/>
        <sz val="10"/>
        <rFont val="Arial"/>
        <family val="2"/>
      </rPr>
      <t>Reward:</t>
    </r>
    <r>
      <rPr>
        <sz val="10"/>
        <rFont val="Arial"/>
        <family val="2"/>
      </rPr>
      <t xml:space="preserve"> This utility is growing and still has a decent dividend (4.6%). It has doubled revenues and EPS since 2016, and now has operations or minority stakes on three continents. Its fossil fuel portfolio is a shrinking percentage of its assets and it plans to grow its renewable energy production substantially in the next 2-3 years. </t>
    </r>
  </si>
  <si>
    <t xml:space="preserve">Medium size ($1.7 billion sales 2020) / $9.1 billion mkt. cap. </t>
  </si>
  <si>
    <r>
      <rPr>
        <b/>
        <sz val="10"/>
        <rFont val="Arial"/>
        <family val="2"/>
      </rPr>
      <t>Risk:</t>
    </r>
    <r>
      <rPr>
        <sz val="10"/>
        <rFont val="Arial"/>
        <family val="2"/>
      </rPr>
      <t xml:space="preserve"> Debt is high. We'd like debt to be 1/3 or less of capital. Rapid expansion has inherent risks. In the midst of a 5-year $9.6 billion capital expansion of renewable energy production. It just announced a $1 billion debt offering to help its cash position and continue its expansion. Earnings numbers are a little funny. Company seems to be including half a billion dollars in investment profits (?) in its income statement. I have backed it out, but Morningstar includes it (2020 EPS is $1.37, more than twice the operating profit of $0.64). There is also confusion about which currency we're in, as it is a Canadian company listed on both Toronto and New York exchanges. Some services give stock price and some financials in Cnadian dollars. It has increased it number of shares outstanding from 274 to over 600 million since 2016. Share price has almost doubled in that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</si>
</sst>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quot;$&quot;#,##0.00"/>
    <numFmt numFmtId="166" formatCode="0.0%"/>
  </numFmts>
  <fonts count="10" x14ac:knownFonts="1">
    <font>
      <sz val="10"/>
      <name val="Arial"/>
    </font>
    <font>
      <sz val="10"/>
      <name val="Arial"/>
      <family val="2"/>
    </font>
    <font>
      <b/>
      <sz val="10"/>
      <name val="Arial"/>
      <family val="2"/>
    </font>
    <font>
      <sz val="8"/>
      <name val="Verdana"/>
      <family val="2"/>
    </font>
    <font>
      <u/>
      <sz val="10"/>
      <color theme="10"/>
      <name val="Arial"/>
      <family val="2"/>
    </font>
    <font>
      <sz val="9"/>
      <color rgb="FF000000"/>
      <name val="Arial"/>
      <family val="2"/>
    </font>
    <font>
      <b/>
      <sz val="10"/>
      <name val="Verdana"/>
      <family val="2"/>
    </font>
    <font>
      <sz val="10"/>
      <name val="Verdana"/>
      <family val="2"/>
    </font>
    <font>
      <sz val="11"/>
      <name val="Arial"/>
      <family val="2"/>
    </font>
    <font>
      <b/>
      <sz val="11"/>
      <name val="Arial"/>
      <family val="2"/>
    </font>
  </fonts>
  <fills count="6">
    <fill>
      <patternFill patternType="none"/>
    </fill>
    <fill>
      <patternFill patternType="gray125"/>
    </fill>
    <fill>
      <patternFill patternType="solid">
        <fgColor indexed="40"/>
        <bgColor indexed="64"/>
      </patternFill>
    </fill>
    <fill>
      <patternFill patternType="solid">
        <fgColor indexed="11"/>
        <bgColor indexed="64"/>
      </patternFill>
    </fill>
    <fill>
      <patternFill patternType="solid">
        <fgColor theme="8" tint="0.39994506668294322"/>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40">
    <xf numFmtId="0" fontId="0" fillId="0" borderId="0" xfId="0"/>
    <xf numFmtId="0" fontId="0" fillId="0" borderId="0" xfId="0" applyAlignment="1">
      <alignment wrapText="1"/>
    </xf>
    <xf numFmtId="0" fontId="0" fillId="0" borderId="0" xfId="0" applyAlignment="1">
      <alignment horizontal="center"/>
    </xf>
    <xf numFmtId="10" fontId="0" fillId="0" borderId="0" xfId="0" applyNumberFormat="1"/>
    <xf numFmtId="0" fontId="0" fillId="2" borderId="0" xfId="0" applyFill="1"/>
    <xf numFmtId="0" fontId="0" fillId="2" borderId="0" xfId="0" applyFill="1" applyAlignment="1">
      <alignment wrapText="1"/>
    </xf>
    <xf numFmtId="20" fontId="0" fillId="2" borderId="0" xfId="0" applyNumberFormat="1" applyFill="1" applyAlignment="1">
      <alignment horizontal="right"/>
    </xf>
    <xf numFmtId="9" fontId="0" fillId="0" borderId="0" xfId="0" applyNumberFormat="1"/>
    <xf numFmtId="0" fontId="0" fillId="0" borderId="0" xfId="0" applyFill="1"/>
    <xf numFmtId="0" fontId="0" fillId="0" borderId="0" xfId="0" applyFill="1" applyAlignment="1">
      <alignment wrapText="1"/>
    </xf>
    <xf numFmtId="0" fontId="0" fillId="2" borderId="1" xfId="0" applyFill="1" applyBorder="1"/>
    <xf numFmtId="0" fontId="1" fillId="0" borderId="0" xfId="0" applyFont="1" applyFill="1"/>
    <xf numFmtId="0" fontId="1" fillId="0" borderId="0" xfId="0" applyFont="1" applyFill="1" applyAlignment="1">
      <alignment wrapText="1"/>
    </xf>
    <xf numFmtId="20" fontId="1" fillId="0" borderId="0" xfId="0" applyNumberFormat="1" applyFont="1" applyFill="1" applyAlignment="1">
      <alignment horizontal="center"/>
    </xf>
    <xf numFmtId="9" fontId="0" fillId="0" borderId="0" xfId="0" applyNumberFormat="1" applyFill="1" applyAlignment="1">
      <alignment horizontal="center"/>
    </xf>
    <xf numFmtId="10" fontId="0" fillId="0" borderId="0" xfId="0" applyNumberFormat="1" applyFill="1" applyAlignment="1">
      <alignment horizontal="center"/>
    </xf>
    <xf numFmtId="0" fontId="1" fillId="0" borderId="0" xfId="0" applyFont="1" applyFill="1" applyAlignment="1">
      <alignment vertical="top" wrapText="1"/>
    </xf>
    <xf numFmtId="6" fontId="1" fillId="0" borderId="0" xfId="0" applyNumberFormat="1" applyFont="1" applyFill="1"/>
    <xf numFmtId="0" fontId="1" fillId="0" borderId="0" xfId="0" applyFont="1" applyFill="1" applyAlignment="1">
      <alignment horizontal="center"/>
    </xf>
    <xf numFmtId="0" fontId="1" fillId="0" borderId="0" xfId="0" applyFont="1"/>
    <xf numFmtId="0" fontId="2" fillId="4" borderId="2" xfId="0" applyFont="1" applyFill="1" applyBorder="1" applyAlignment="1">
      <alignment horizontal="center"/>
    </xf>
    <xf numFmtId="9" fontId="1" fillId="0" borderId="0" xfId="0" applyNumberFormat="1" applyFont="1" applyFill="1" applyAlignment="1">
      <alignment horizontal="center"/>
    </xf>
    <xf numFmtId="10" fontId="1" fillId="0" borderId="0" xfId="0" applyNumberFormat="1" applyFont="1" applyFill="1" applyAlignment="1">
      <alignment horizontal="center" wrapText="1"/>
    </xf>
    <xf numFmtId="0" fontId="3" fillId="0" borderId="0" xfId="0" applyFont="1"/>
    <xf numFmtId="0" fontId="1" fillId="0" borderId="0" xfId="0" applyFont="1" applyAlignment="1">
      <alignment wrapText="1"/>
    </xf>
    <xf numFmtId="0" fontId="5" fillId="0" borderId="0" xfId="0" applyFont="1"/>
    <xf numFmtId="0" fontId="1" fillId="0" borderId="0" xfId="0" applyFont="1" applyAlignment="1">
      <alignment horizontal="center"/>
    </xf>
    <xf numFmtId="0" fontId="4" fillId="0" borderId="0" xfId="1" applyAlignment="1" applyProtection="1"/>
    <xf numFmtId="0" fontId="1" fillId="3" borderId="0" xfId="0" applyFont="1" applyFill="1"/>
    <xf numFmtId="0" fontId="0" fillId="5" borderId="0" xfId="0" applyFill="1"/>
    <xf numFmtId="0" fontId="1" fillId="0" borderId="0" xfId="2" applyFont="1" applyFill="1" applyAlignment="1">
      <alignment horizontal="center"/>
    </xf>
    <xf numFmtId="0" fontId="1" fillId="0" borderId="0" xfId="2" applyFont="1"/>
    <xf numFmtId="164" fontId="1" fillId="0" borderId="0" xfId="2" applyNumberFormat="1" applyFont="1" applyFill="1" applyAlignment="1">
      <alignment horizontal="center"/>
    </xf>
    <xf numFmtId="8" fontId="0" fillId="0" borderId="0" xfId="0" applyNumberFormat="1" applyFill="1" applyAlignment="1">
      <alignment horizontal="center"/>
    </xf>
    <xf numFmtId="164" fontId="0" fillId="0" borderId="0" xfId="0" applyNumberFormat="1" applyFill="1" applyAlignment="1">
      <alignment horizontal="center"/>
    </xf>
    <xf numFmtId="0" fontId="7" fillId="0" borderId="0" xfId="0" applyFont="1" applyAlignment="1">
      <alignment wrapText="1"/>
    </xf>
    <xf numFmtId="0" fontId="8" fillId="0" borderId="0" xfId="0" applyFont="1" applyFill="1" applyAlignment="1">
      <alignment wrapText="1"/>
    </xf>
    <xf numFmtId="0" fontId="1" fillId="0" borderId="0" xfId="0" applyFont="1" applyAlignment="1">
      <alignment horizontal="right"/>
    </xf>
    <xf numFmtId="165" fontId="0" fillId="0" borderId="0" xfId="0" applyNumberFormat="1" applyFill="1" applyAlignment="1">
      <alignment horizontal="center"/>
    </xf>
    <xf numFmtId="166" fontId="1" fillId="0" borderId="0" xfId="0" applyNumberFormat="1" applyFont="1" applyFill="1" applyAlignment="1">
      <alignment horizontal="center" wrapText="1"/>
    </xf>
  </cellXfs>
  <cellStyles count="3">
    <cellStyle name="Hyperlink" xfId="1" builtinId="8"/>
    <cellStyle name="Normal" xfId="0" builtinId="0"/>
    <cellStyle name="Normal 2" xfId="2" xr:uid="{C3557562-1D8B-49C9-BCE5-36A43E254A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53</xdr:row>
      <xdr:rowOff>0</xdr:rowOff>
    </xdr:from>
    <xdr:to>
      <xdr:col>5</xdr:col>
      <xdr:colOff>9525</xdr:colOff>
      <xdr:row>53</xdr:row>
      <xdr:rowOff>9525</xdr:rowOff>
    </xdr:to>
    <xdr:pic>
      <xdr:nvPicPr>
        <xdr:cNvPr id="1027" name="Picture 3" descr="http://d.adroll.com/cm/f/out">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86600" y="11201400"/>
          <a:ext cx="9525" cy="9525"/>
        </a:xfrm>
        <a:prstGeom prst="rect">
          <a:avLst/>
        </a:prstGeom>
        <a:noFill/>
      </xdr:spPr>
    </xdr:pic>
    <xdr:clientData/>
  </xdr:twoCellAnchor>
  <xdr:twoCellAnchor editAs="oneCell">
    <xdr:from>
      <xdr:col>5</xdr:col>
      <xdr:colOff>19050</xdr:colOff>
      <xdr:row>53</xdr:row>
      <xdr:rowOff>0</xdr:rowOff>
    </xdr:from>
    <xdr:to>
      <xdr:col>5</xdr:col>
      <xdr:colOff>28575</xdr:colOff>
      <xdr:row>53</xdr:row>
      <xdr:rowOff>9525</xdr:rowOff>
    </xdr:to>
    <xdr:pic>
      <xdr:nvPicPr>
        <xdr:cNvPr id="1028" name="Picture 4" descr="http://d.adroll.com/cm/w/out">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05650" y="11201400"/>
          <a:ext cx="9525" cy="9525"/>
        </a:xfrm>
        <a:prstGeom prst="rect">
          <a:avLst/>
        </a:prstGeom>
        <a:noFill/>
      </xdr:spPr>
    </xdr:pic>
    <xdr:clientData/>
  </xdr:twoCellAnchor>
  <xdr:twoCellAnchor editAs="oneCell">
    <xdr:from>
      <xdr:col>5</xdr:col>
      <xdr:colOff>38100</xdr:colOff>
      <xdr:row>53</xdr:row>
      <xdr:rowOff>0</xdr:rowOff>
    </xdr:from>
    <xdr:to>
      <xdr:col>5</xdr:col>
      <xdr:colOff>47625</xdr:colOff>
      <xdr:row>53</xdr:row>
      <xdr:rowOff>9525</xdr:rowOff>
    </xdr:to>
    <xdr:pic>
      <xdr:nvPicPr>
        <xdr:cNvPr id="1029" name="Picture 5" descr="http://d.adroll.com/cm/x/out">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7124700" y="11201400"/>
          <a:ext cx="9525" cy="9525"/>
        </a:xfrm>
        <a:prstGeom prst="rect">
          <a:avLst/>
        </a:prstGeom>
        <a:noFill/>
      </xdr:spPr>
    </xdr:pic>
    <xdr:clientData/>
  </xdr:twoCellAnchor>
  <xdr:twoCellAnchor editAs="oneCell">
    <xdr:from>
      <xdr:col>5</xdr:col>
      <xdr:colOff>57150</xdr:colOff>
      <xdr:row>53</xdr:row>
      <xdr:rowOff>0</xdr:rowOff>
    </xdr:from>
    <xdr:to>
      <xdr:col>5</xdr:col>
      <xdr:colOff>66675</xdr:colOff>
      <xdr:row>53</xdr:row>
      <xdr:rowOff>9525</xdr:rowOff>
    </xdr:to>
    <xdr:pic>
      <xdr:nvPicPr>
        <xdr:cNvPr id="1030" name="Picture 6" descr="https://www.facebook.com/tr?id=662170457146808&amp;cd%5bsegment_eid%5d=URYLQLHAZNA2XLUVFXEP7S&amp;ev=NoScript">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7143750" y="11201400"/>
          <a:ext cx="9525" cy="9525"/>
        </a:xfrm>
        <a:prstGeom prst="rect">
          <a:avLst/>
        </a:prstGeom>
        <a:noFill/>
      </xdr:spPr>
    </xdr:pic>
    <xdr:clientData/>
  </xdr:twoCellAnchor>
  <xdr:twoCellAnchor editAs="oneCell">
    <xdr:from>
      <xdr:col>5</xdr:col>
      <xdr:colOff>76200</xdr:colOff>
      <xdr:row>53</xdr:row>
      <xdr:rowOff>0</xdr:rowOff>
    </xdr:from>
    <xdr:to>
      <xdr:col>5</xdr:col>
      <xdr:colOff>85725</xdr:colOff>
      <xdr:row>53</xdr:row>
      <xdr:rowOff>9525</xdr:rowOff>
    </xdr:to>
    <xdr:pic>
      <xdr:nvPicPr>
        <xdr:cNvPr id="1031" name="Picture 7" descr="http://www.googleadservices.com/pagead/conversion/933633792/?label=ck4bCMDzxgwQgL6YvQM&amp;guid=ON&amp;script=0&amp;ord=3211607938987986.5">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7162800" y="11201400"/>
          <a:ext cx="9525" cy="9525"/>
        </a:xfrm>
        <a:prstGeom prst="rect">
          <a:avLst/>
        </a:prstGeom>
        <a:noFill/>
      </xdr:spPr>
    </xdr:pic>
    <xdr:clientData/>
  </xdr:twoCellAnchor>
  <xdr:twoCellAnchor editAs="oneCell">
    <xdr:from>
      <xdr:col>5</xdr:col>
      <xdr:colOff>95250</xdr:colOff>
      <xdr:row>53</xdr:row>
      <xdr:rowOff>0</xdr:rowOff>
    </xdr:from>
    <xdr:to>
      <xdr:col>5</xdr:col>
      <xdr:colOff>104775</xdr:colOff>
      <xdr:row>53</xdr:row>
      <xdr:rowOff>9525</xdr:rowOff>
    </xdr:to>
    <xdr:pic>
      <xdr:nvPicPr>
        <xdr:cNvPr id="1032" name="Picture 8" descr="http://d.adroll.com/cm/g/out?google_nid=adroll4">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81850" y="11201400"/>
          <a:ext cx="9525" cy="9525"/>
        </a:xfrm>
        <a:prstGeom prst="rect">
          <a:avLst/>
        </a:prstGeom>
        <a:noFill/>
      </xdr:spPr>
    </xdr:pic>
    <xdr:clientData/>
  </xdr:twoCellAnchor>
  <xdr:twoCellAnchor editAs="oneCell">
    <xdr:from>
      <xdr:col>5</xdr:col>
      <xdr:colOff>114300</xdr:colOff>
      <xdr:row>53</xdr:row>
      <xdr:rowOff>0</xdr:rowOff>
    </xdr:from>
    <xdr:to>
      <xdr:col>5</xdr:col>
      <xdr:colOff>123825</xdr:colOff>
      <xdr:row>53</xdr:row>
      <xdr:rowOff>9525</xdr:rowOff>
    </xdr:to>
    <xdr:sp macro="" textlink="">
      <xdr:nvSpPr>
        <xdr:cNvPr id="1033" name="AutoShape 9" descr="http://ib.adnxs.com/seg?add=1112715&amp;t=2">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7200900" y="11201400"/>
          <a:ext cx="9525" cy="9525"/>
        </a:xfrm>
        <a:prstGeom prst="rect">
          <a:avLst/>
        </a:prstGeom>
        <a:no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0"/>
  <sheetViews>
    <sheetView tabSelected="1" topLeftCell="B1" zoomScale="200" zoomScaleNormal="200" workbookViewId="0">
      <selection activeCell="B53" sqref="B53"/>
    </sheetView>
  </sheetViews>
  <sheetFormatPr defaultRowHeight="12.75" x14ac:dyDescent="0.2"/>
  <cols>
    <col min="1" max="1" width="4.140625" style="2" customWidth="1"/>
    <col min="2" max="2" width="29.42578125" customWidth="1"/>
    <col min="3" max="3" width="59.5703125" customWidth="1"/>
    <col min="5" max="5" width="0" style="4" hidden="1" customWidth="1"/>
    <col min="6" max="6" width="8.28515625" customWidth="1"/>
  </cols>
  <sheetData>
    <row r="1" spans="2:6" x14ac:dyDescent="0.2">
      <c r="B1" t="s">
        <v>0</v>
      </c>
      <c r="C1" s="28" t="s">
        <v>51</v>
      </c>
      <c r="E1" s="10"/>
    </row>
    <row r="2" spans="2:6" x14ac:dyDescent="0.2">
      <c r="B2" t="s">
        <v>1</v>
      </c>
      <c r="C2" s="11" t="s">
        <v>53</v>
      </c>
    </row>
    <row r="3" spans="2:6" ht="11.25" customHeight="1" x14ac:dyDescent="0.2">
      <c r="B3" t="s">
        <v>2</v>
      </c>
      <c r="C3" s="19" t="s">
        <v>75</v>
      </c>
      <c r="D3" s="11">
        <f>15.07*605.2</f>
        <v>9120.3640000000014</v>
      </c>
    </row>
    <row r="4" spans="2:6" hidden="1" x14ac:dyDescent="0.2">
      <c r="B4" t="s">
        <v>3</v>
      </c>
      <c r="C4" s="11" t="s">
        <v>30</v>
      </c>
    </row>
    <row r="5" spans="2:6" ht="195.75" customHeight="1" x14ac:dyDescent="0.2">
      <c r="C5" s="35" t="s">
        <v>52</v>
      </c>
      <c r="D5" s="1"/>
      <c r="E5" s="5"/>
      <c r="F5" s="23"/>
    </row>
    <row r="6" spans="2:6" ht="42.75" customHeight="1" x14ac:dyDescent="0.2">
      <c r="B6" t="s">
        <v>4</v>
      </c>
      <c r="C6" s="12" t="s">
        <v>54</v>
      </c>
    </row>
    <row r="7" spans="2:6" x14ac:dyDescent="0.2">
      <c r="B7" t="s">
        <v>19</v>
      </c>
      <c r="C7" s="17" t="s">
        <v>68</v>
      </c>
      <c r="D7" s="7"/>
    </row>
    <row r="8" spans="2:6" x14ac:dyDescent="0.2">
      <c r="B8" t="s">
        <v>50</v>
      </c>
      <c r="C8" s="17" t="s">
        <v>55</v>
      </c>
      <c r="D8" s="7"/>
    </row>
    <row r="9" spans="2:6" x14ac:dyDescent="0.2">
      <c r="B9" t="s">
        <v>5</v>
      </c>
      <c r="C9" s="11"/>
    </row>
    <row r="10" spans="2:6" x14ac:dyDescent="0.2">
      <c r="B10" t="s">
        <v>36</v>
      </c>
      <c r="C10" s="11" t="s">
        <v>56</v>
      </c>
    </row>
    <row r="11" spans="2:6" x14ac:dyDescent="0.2">
      <c r="C11" s="11" t="s">
        <v>57</v>
      </c>
    </row>
    <row r="12" spans="2:6" x14ac:dyDescent="0.2">
      <c r="C12" s="11"/>
    </row>
    <row r="13" spans="2:6" x14ac:dyDescent="0.2">
      <c r="B13" t="s">
        <v>31</v>
      </c>
      <c r="C13" s="11" t="s">
        <v>59</v>
      </c>
    </row>
    <row r="14" spans="2:6" x14ac:dyDescent="0.2">
      <c r="C14" s="11" t="s">
        <v>60</v>
      </c>
    </row>
    <row r="15" spans="2:6" x14ac:dyDescent="0.2">
      <c r="C15" s="11" t="s">
        <v>61</v>
      </c>
      <c r="D15" s="3"/>
    </row>
    <row r="16" spans="2:6" x14ac:dyDescent="0.2">
      <c r="C16" s="11"/>
      <c r="D16" s="3"/>
    </row>
    <row r="17" spans="1:6" x14ac:dyDescent="0.2">
      <c r="B17" t="s">
        <v>35</v>
      </c>
      <c r="C17" s="11" t="s">
        <v>62</v>
      </c>
      <c r="D17" s="3"/>
    </row>
    <row r="18" spans="1:6" x14ac:dyDescent="0.2">
      <c r="C18" s="11" t="s">
        <v>63</v>
      </c>
      <c r="D18" s="3"/>
    </row>
    <row r="19" spans="1:6" x14ac:dyDescent="0.2">
      <c r="C19" s="11"/>
      <c r="D19" s="3"/>
    </row>
    <row r="20" spans="1:6" x14ac:dyDescent="0.2">
      <c r="B20" t="s">
        <v>58</v>
      </c>
      <c r="C20" s="11" t="s">
        <v>72</v>
      </c>
      <c r="D20" s="3"/>
    </row>
    <row r="21" spans="1:6" x14ac:dyDescent="0.2">
      <c r="C21" s="11" t="s">
        <v>73</v>
      </c>
      <c r="D21" s="3"/>
    </row>
    <row r="22" spans="1:6" x14ac:dyDescent="0.2">
      <c r="C22" s="11"/>
      <c r="D22" s="3"/>
    </row>
    <row r="23" spans="1:6" x14ac:dyDescent="0.2">
      <c r="B23" t="s">
        <v>32</v>
      </c>
      <c r="C23" s="21"/>
    </row>
    <row r="24" spans="1:6" x14ac:dyDescent="0.2">
      <c r="B24" t="s">
        <v>33</v>
      </c>
      <c r="C24" s="14">
        <v>0.12</v>
      </c>
    </row>
    <row r="25" spans="1:6" ht="29.25" customHeight="1" x14ac:dyDescent="0.2">
      <c r="B25" t="s">
        <v>34</v>
      </c>
      <c r="C25" s="39">
        <v>0.154</v>
      </c>
      <c r="D25" t="s">
        <v>20</v>
      </c>
    </row>
    <row r="26" spans="1:6" ht="51.75" customHeight="1" x14ac:dyDescent="0.2">
      <c r="A26" s="2">
        <v>2</v>
      </c>
      <c r="B26" t="s">
        <v>6</v>
      </c>
      <c r="C26" s="12"/>
    </row>
    <row r="27" spans="1:6" ht="27" customHeight="1" x14ac:dyDescent="0.2">
      <c r="A27" s="2" t="s">
        <v>21</v>
      </c>
      <c r="B27" t="s">
        <v>22</v>
      </c>
      <c r="C27" s="22" t="s">
        <v>64</v>
      </c>
    </row>
    <row r="28" spans="1:6" ht="33" customHeight="1" x14ac:dyDescent="0.2">
      <c r="A28" s="2" t="s">
        <v>23</v>
      </c>
      <c r="B28" s="1" t="s">
        <v>24</v>
      </c>
      <c r="C28" s="22" t="s">
        <v>65</v>
      </c>
    </row>
    <row r="29" spans="1:6" x14ac:dyDescent="0.2">
      <c r="A29" s="2">
        <v>3</v>
      </c>
      <c r="B29" t="s">
        <v>7</v>
      </c>
      <c r="C29" s="11" t="s">
        <v>66</v>
      </c>
    </row>
    <row r="30" spans="1:6" x14ac:dyDescent="0.2">
      <c r="B30" s="31" t="s">
        <v>67</v>
      </c>
      <c r="C30" s="30">
        <v>24.8</v>
      </c>
    </row>
    <row r="31" spans="1:6" x14ac:dyDescent="0.2">
      <c r="B31" s="31" t="s">
        <v>38</v>
      </c>
      <c r="C31" s="30">
        <v>15.3</v>
      </c>
    </row>
    <row r="32" spans="1:6" x14ac:dyDescent="0.2">
      <c r="B32" s="31" t="s">
        <v>39</v>
      </c>
      <c r="C32" s="32">
        <v>20</v>
      </c>
      <c r="F32" s="25"/>
    </row>
    <row r="33" spans="1:5" x14ac:dyDescent="0.2">
      <c r="B33" s="31" t="s">
        <v>40</v>
      </c>
      <c r="C33" s="32">
        <v>22.6</v>
      </c>
    </row>
    <row r="34" spans="1:5" x14ac:dyDescent="0.2">
      <c r="A34" s="2">
        <v>4</v>
      </c>
      <c r="B34" t="s">
        <v>8</v>
      </c>
    </row>
    <row r="35" spans="1:5" ht="183" customHeight="1" x14ac:dyDescent="0.2">
      <c r="C35" s="12" t="s">
        <v>76</v>
      </c>
    </row>
    <row r="36" spans="1:5" ht="69" customHeight="1" x14ac:dyDescent="0.2">
      <c r="C36" s="24" t="s">
        <v>74</v>
      </c>
    </row>
    <row r="37" spans="1:5" x14ac:dyDescent="0.2">
      <c r="C37" s="24"/>
    </row>
    <row r="38" spans="1:5" x14ac:dyDescent="0.2">
      <c r="C38" s="24"/>
    </row>
    <row r="39" spans="1:5" ht="19.5" customHeight="1" x14ac:dyDescent="0.2">
      <c r="A39" s="26" t="s">
        <v>9</v>
      </c>
      <c r="B39" t="s">
        <v>10</v>
      </c>
      <c r="C39" s="33">
        <v>35.9</v>
      </c>
    </row>
    <row r="40" spans="1:5" x14ac:dyDescent="0.2">
      <c r="A40" s="2" t="s">
        <v>11</v>
      </c>
      <c r="B40" t="s">
        <v>12</v>
      </c>
      <c r="C40" s="33">
        <v>9.5</v>
      </c>
    </row>
    <row r="41" spans="1:5" ht="26.25" customHeight="1" x14ac:dyDescent="0.25">
      <c r="A41" s="2" t="s">
        <v>13</v>
      </c>
      <c r="B41" t="s">
        <v>14</v>
      </c>
      <c r="C41" s="36" t="s">
        <v>69</v>
      </c>
    </row>
    <row r="42" spans="1:5" x14ac:dyDescent="0.2">
      <c r="A42" s="2" t="s">
        <v>15</v>
      </c>
      <c r="B42" t="s">
        <v>16</v>
      </c>
      <c r="C42" s="13" t="s">
        <v>70</v>
      </c>
      <c r="E42" s="6"/>
    </row>
    <row r="43" spans="1:5" x14ac:dyDescent="0.2">
      <c r="A43" s="2" t="s">
        <v>20</v>
      </c>
      <c r="B43" s="37" t="s">
        <v>71</v>
      </c>
      <c r="C43" s="38">
        <v>15.07</v>
      </c>
      <c r="D43" s="3"/>
    </row>
    <row r="44" spans="1:5" x14ac:dyDescent="0.2">
      <c r="B44" s="19" t="s">
        <v>41</v>
      </c>
      <c r="C44" s="14">
        <v>1.1399999999999999</v>
      </c>
    </row>
    <row r="45" spans="1:5" x14ac:dyDescent="0.2">
      <c r="B45" s="19" t="s">
        <v>42</v>
      </c>
      <c r="C45" s="34">
        <f>C$43/15.4</f>
        <v>0.97857142857142854</v>
      </c>
    </row>
    <row r="46" spans="1:5" x14ac:dyDescent="0.2">
      <c r="B46" s="19" t="s">
        <v>43</v>
      </c>
      <c r="C46" s="34">
        <f>C$43/(15.4 + 4.6)</f>
        <v>0.75350000000000006</v>
      </c>
    </row>
    <row r="47" spans="1:5" x14ac:dyDescent="0.2">
      <c r="A47" s="2">
        <v>5</v>
      </c>
      <c r="B47" t="s">
        <v>17</v>
      </c>
      <c r="C47" s="8"/>
    </row>
    <row r="48" spans="1:5" x14ac:dyDescent="0.2">
      <c r="A48" s="2" t="s">
        <v>25</v>
      </c>
      <c r="C48" s="18"/>
    </row>
    <row r="49" spans="1:6" x14ac:dyDescent="0.2">
      <c r="A49" s="2" t="s">
        <v>26</v>
      </c>
      <c r="B49" t="s">
        <v>27</v>
      </c>
      <c r="C49" s="15">
        <v>0.21</v>
      </c>
    </row>
    <row r="50" spans="1:6" x14ac:dyDescent="0.2">
      <c r="A50" s="2" t="s">
        <v>28</v>
      </c>
      <c r="B50" t="s">
        <v>29</v>
      </c>
      <c r="C50" s="15">
        <v>0.13600000000000001</v>
      </c>
    </row>
    <row r="51" spans="1:6" ht="24.75" customHeight="1" x14ac:dyDescent="0.2">
      <c r="B51" s="19"/>
      <c r="C51" s="8"/>
    </row>
    <row r="52" spans="1:6" x14ac:dyDescent="0.2">
      <c r="B52" t="s">
        <v>18</v>
      </c>
      <c r="C52" s="20" t="s">
        <v>37</v>
      </c>
    </row>
    <row r="53" spans="1:6" ht="116.25" customHeight="1" x14ac:dyDescent="0.2">
      <c r="C53" s="16"/>
      <c r="D53" s="19"/>
    </row>
    <row r="54" spans="1:6" x14ac:dyDescent="0.2">
      <c r="C54" s="8"/>
    </row>
    <row r="55" spans="1:6" x14ac:dyDescent="0.2">
      <c r="B55" s="29"/>
      <c r="C55" s="8"/>
    </row>
    <row r="56" spans="1:6" ht="34.5" customHeight="1" x14ac:dyDescent="0.2">
      <c r="C56" s="9"/>
      <c r="D56" s="3"/>
      <c r="F56" s="24"/>
    </row>
    <row r="57" spans="1:6" x14ac:dyDescent="0.2">
      <c r="C57" s="8"/>
    </row>
    <row r="58" spans="1:6" x14ac:dyDescent="0.2">
      <c r="C58" s="8"/>
      <c r="F58" s="27"/>
    </row>
    <row r="59" spans="1:6" ht="22.5" customHeight="1" x14ac:dyDescent="0.2">
      <c r="C59" s="9"/>
    </row>
    <row r="60" spans="1:6" x14ac:dyDescent="0.2">
      <c r="C60" s="9"/>
      <c r="D60" s="7"/>
      <c r="F60" s="24"/>
    </row>
  </sheetData>
  <phoneticPr fontId="0" type="noConversion"/>
  <printOptions gridLines="1"/>
  <pageMargins left="0.25" right="0.09" top="0.17" bottom="0.7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7"/>
  <sheetViews>
    <sheetView workbookViewId="0">
      <selection activeCell="C6" sqref="C6"/>
    </sheetView>
  </sheetViews>
  <sheetFormatPr defaultRowHeight="12.75" x14ac:dyDescent="0.2"/>
  <cols>
    <col min="1" max="1" width="29.7109375" customWidth="1"/>
  </cols>
  <sheetData>
    <row r="2" spans="1:4" x14ac:dyDescent="0.2">
      <c r="A2" t="s">
        <v>44</v>
      </c>
      <c r="B2" s="3">
        <f>B4/(B5+B6-B7)</f>
        <v>8.9445893431408047E-2</v>
      </c>
    </row>
    <row r="3" spans="1:4" x14ac:dyDescent="0.2">
      <c r="A3" t="s">
        <v>49</v>
      </c>
      <c r="B3">
        <v>52.999139</v>
      </c>
    </row>
    <row r="4" spans="1:4" x14ac:dyDescent="0.2">
      <c r="A4" t="s">
        <v>45</v>
      </c>
      <c r="B4">
        <v>9.69</v>
      </c>
      <c r="D4" s="19" t="s">
        <v>20</v>
      </c>
    </row>
    <row r="5" spans="1:4" x14ac:dyDescent="0.2">
      <c r="A5" t="s">
        <v>46</v>
      </c>
      <c r="B5">
        <v>92.79</v>
      </c>
    </row>
    <row r="6" spans="1:4" x14ac:dyDescent="0.2">
      <c r="A6" t="s">
        <v>47</v>
      </c>
      <c r="B6">
        <f>(1238.8)/B3</f>
        <v>23.373964622330938</v>
      </c>
    </row>
    <row r="7" spans="1:4" x14ac:dyDescent="0.2">
      <c r="A7" t="s">
        <v>48</v>
      </c>
      <c r="B7">
        <f>415/B3</f>
        <v>7.8303158849429613</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Sheet3</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George</dc:creator>
  <cp:lastModifiedBy>John</cp:lastModifiedBy>
  <cp:lastPrinted>2017-04-23T23:23:44Z</cp:lastPrinted>
  <dcterms:created xsi:type="dcterms:W3CDTF">2008-02-03T16:47:37Z</dcterms:created>
  <dcterms:modified xsi:type="dcterms:W3CDTF">2021-07-10T13:23:47Z</dcterms:modified>
</cp:coreProperties>
</file>