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E:\Data\Dropbox\YankeeModelIC\Jul 2025\"/>
    </mc:Choice>
  </mc:AlternateContent>
  <xr:revisionPtr revIDLastSave="0" documentId="13_ncr:1_{B153BFF0-F3F2-4D0A-9C2C-AF1470438902}" xr6:coauthVersionLast="47" xr6:coauthVersionMax="47" xr10:uidLastSave="{00000000-0000-0000-0000-000000000000}"/>
  <bookViews>
    <workbookView xWindow="30" yWindow="195" windowWidth="28695" windowHeight="15150" xr2:uid="{00000000-000D-0000-FFFF-FFFF00000000}"/>
  </bookViews>
  <sheets>
    <sheet name="Template" sheetId="2" r:id="rId1"/>
    <sheet name="Sheet3" sheetId="3" r:id="rId2"/>
  </sheets>
  <calcPr calcId="181029"/>
</workbook>
</file>

<file path=xl/calcChain.xml><?xml version="1.0" encoding="utf-8"?>
<calcChain xmlns="http://schemas.openxmlformats.org/spreadsheetml/2006/main">
  <c r="G16" i="2" l="1"/>
  <c r="C49" i="2"/>
  <c r="D3" i="2"/>
  <c r="G15" i="2"/>
</calcChain>
</file>

<file path=xl/sharedStrings.xml><?xml version="1.0" encoding="utf-8"?>
<sst xmlns="http://schemas.openxmlformats.org/spreadsheetml/2006/main" count="85" uniqueCount="82">
  <si>
    <t>TICKER:</t>
  </si>
  <si>
    <t>TRADED:</t>
  </si>
  <si>
    <t>CAP:</t>
  </si>
  <si>
    <t>INDUSTRY:</t>
  </si>
  <si>
    <t>LOCATIONS:</t>
  </si>
  <si>
    <t>GROWTH COMPANY:</t>
  </si>
  <si>
    <t>MANAGEMENT:</t>
  </si>
  <si>
    <t>P-E HISTORY</t>
  </si>
  <si>
    <t>RISK/REWARDS:</t>
  </si>
  <si>
    <t>4A</t>
  </si>
  <si>
    <t>HIGH PRICE NEXT 5 YRS.</t>
  </si>
  <si>
    <t>4B</t>
  </si>
  <si>
    <t>LOW PRICE NEXT 5 YRS.</t>
  </si>
  <si>
    <t>4C</t>
  </si>
  <si>
    <t>ZONING</t>
  </si>
  <si>
    <t>4D</t>
  </si>
  <si>
    <t>UPSIDE DOWN-SIDE</t>
  </si>
  <si>
    <t>5 YR POTENTIAL</t>
  </si>
  <si>
    <t>RECOMMENDATION:</t>
  </si>
  <si>
    <t xml:space="preserve"> </t>
  </si>
  <si>
    <t>2A</t>
  </si>
  <si>
    <t>PRE-TAX PROFIT MARGIN</t>
  </si>
  <si>
    <t>2B</t>
  </si>
  <si>
    <t>EARNINGS ON EQUITY (ROE)</t>
  </si>
  <si>
    <t>5A</t>
  </si>
  <si>
    <t>5B</t>
  </si>
  <si>
    <t>5C</t>
  </si>
  <si>
    <t>%Compound Annual Total Return</t>
  </si>
  <si>
    <t>5D</t>
  </si>
  <si>
    <t>% Projected Average Return</t>
  </si>
  <si>
    <t>Consumer Discretionary /Casual Dining</t>
  </si>
  <si>
    <t>Value Line:</t>
  </si>
  <si>
    <t>PROJECTED SSG GROWTH</t>
  </si>
  <si>
    <t>FUTURE SSG SALES</t>
  </si>
  <si>
    <t>FUTURE  SSG E/S</t>
  </si>
  <si>
    <t>CFRA (S&amp;P)</t>
  </si>
  <si>
    <t xml:space="preserve">Avg high: </t>
  </si>
  <si>
    <t>Avg Low:</t>
  </si>
  <si>
    <t>Average:</t>
  </si>
  <si>
    <t>Current:</t>
  </si>
  <si>
    <t>PEG:</t>
  </si>
  <si>
    <t>PEGY:</t>
  </si>
  <si>
    <t>Altman-Z</t>
  </si>
  <si>
    <t>Morningstar:</t>
  </si>
  <si>
    <t>Current %Yield</t>
  </si>
  <si>
    <t>Project Avg. %Yield</t>
  </si>
  <si>
    <t>BUY</t>
  </si>
  <si>
    <t>RELATIVE VALUE:</t>
  </si>
  <si>
    <t>Sales</t>
  </si>
  <si>
    <t>EPS</t>
  </si>
  <si>
    <t>CAGR</t>
  </si>
  <si>
    <t># Periods</t>
  </si>
  <si>
    <t>NASDAQ</t>
  </si>
  <si>
    <t>DEBT/Capital:</t>
  </si>
  <si>
    <t>YES</t>
  </si>
  <si>
    <t>Annual Total Return%:  Low:    6     High: 17</t>
  </si>
  <si>
    <t>Manifest</t>
  </si>
  <si>
    <t>2C</t>
  </si>
  <si>
    <t>% Return on Avg. Assets</t>
  </si>
  <si>
    <t>USLM</t>
  </si>
  <si>
    <t>Market Cap: $3.0 B (mid-cap); Sales: $317M (Small)</t>
  </si>
  <si>
    <t>www.uslm.com</t>
  </si>
  <si>
    <r>
      <rPr>
        <i/>
        <u/>
        <sz val="10"/>
        <rFont val="Arial"/>
        <family val="2"/>
      </rPr>
      <t>From Value Line</t>
    </r>
    <r>
      <rPr>
        <sz val="10"/>
        <rFont val="Arial"/>
        <family val="2"/>
      </rPr>
      <t xml:space="preserve">: United States Lime &amp; Minerals, Inc. manufactures
and supplies lime and limestone products in the US. Its Lime and Limestone Operations segment extracts limestone from open-pit quarries and an underground mine, and processes it as pulverized limestone, quicklime, hydrated lime, and lime slurry. It supplies its products primarily to construction customers, including highway, road, and building contractors; metals producers comprising steel producers; environmental customers, including municipal sanitation and water treatment facilities, and flue gas treatment processors; oil and gas services companies; industrial customers comprising paper and glass manufacturers; roof shingle manufacturers; and poultry and cattle feed producers. The company paid a special dividend of $5.35 per share in 2019. Has 345 employees. C.E.O. &amp; President: Timothy W. Byrne  </t>
    </r>
    <r>
      <rPr>
        <i/>
        <u/>
        <sz val="10"/>
        <rFont val="Arial"/>
        <family val="2"/>
      </rPr>
      <t>From Morningstar</t>
    </r>
    <r>
      <rPr>
        <sz val="10"/>
        <rFont val="Arial"/>
        <family val="2"/>
      </rPr>
      <t xml:space="preserve">: USLM is engaged in the business of manufacturing lime and limestone products including PLS, quicklime, hydrated lime and lime slurry. It supplies its products predominantly to the construction (including highway, road, and building contractors), industrial (including paper and glass manufacturers), environmental (including municipal sanitation and water treatment facilities and flue gas treatment processes), metals (including steel producers), oil and gas services, roof shingle manufacturers and agriculture (including poultry and cattle feed producers) industries. The company operates through its Lime and Limestone Operations segment. </t>
    </r>
    <r>
      <rPr>
        <i/>
        <u/>
        <sz val="10"/>
        <rFont val="Arial"/>
        <family val="2"/>
      </rPr>
      <t>From Jack</t>
    </r>
    <r>
      <rPr>
        <u/>
        <sz val="10"/>
        <rFont val="Arial"/>
        <family val="2"/>
      </rPr>
      <t>:</t>
    </r>
    <r>
      <rPr>
        <sz val="10"/>
        <rFont val="Arial"/>
        <family val="2"/>
      </rPr>
      <t xml:space="preserve"> </t>
    </r>
    <r>
      <rPr>
        <i/>
        <sz val="10"/>
        <rFont val="Arial"/>
        <family val="2"/>
      </rPr>
      <t>From Morningstar</t>
    </r>
    <r>
      <rPr>
        <sz val="10"/>
        <rFont val="Arial"/>
        <family val="2"/>
      </rPr>
      <t xml:space="preserve">: Narrow moat. </t>
    </r>
  </si>
  <si>
    <t>Est. Sales%:     Est. EPS%:     Moat:  NARROW</t>
  </si>
  <si>
    <t>Fair Value: $97.94</t>
  </si>
  <si>
    <t>Timeliness:  1   Safety:  3    Technical: 2</t>
  </si>
  <si>
    <t>5yr EPS Forecast: $ 7.16         Projected Avg Price: $160.65                PAR 9.2%</t>
  </si>
  <si>
    <t>Recommendation:  BUY      12 Month Target: ?</t>
  </si>
  <si>
    <t>Fill in yellow cells from Manifest</t>
  </si>
  <si>
    <t>USLM operates lime and limestone plants and distribution facilities in Arkansas, Colorado, Louisiana, Missouri, Oklahoma and Texas through its wholly owned subsidiaries. HQ: 5429 LBJ Freeway Suite 230, Dallas, TX 75240. Tel.: (972) 991-8400. The Natural Gas Interests segment holds various royalty interests and non-operating working interests with respect to oil and gas rights on approximately 4,100 acres of land in Johnson County, Texas.            Internet: www.uslm.com</t>
  </si>
  <si>
    <t>Est.% Sales Growth:  ?   Est. % EPS Growth: ?</t>
  </si>
  <si>
    <t>33.83 (gurufocus)</t>
  </si>
  <si>
    <t>42.9% (UP from 5-yr avg 29.2%)</t>
  </si>
  <si>
    <t>22.9% (UP from 5-yr avg 16.6%)</t>
  </si>
  <si>
    <t>(Eliminated 2023 as a low anomaly)</t>
  </si>
  <si>
    <t>Buy below $107.5; Hold up to $210.70</t>
  </si>
  <si>
    <t>3.2/1</t>
  </si>
  <si>
    <t>Sales (2024):   $317.72mln    Earnings (2024):  $3.79/sh</t>
  </si>
  <si>
    <t>Price 7/11/2025</t>
  </si>
  <si>
    <t>Five Star Value:$78.7  One Star Value: $121.62  Star rating: 3 star</t>
  </si>
  <si>
    <r>
      <rPr>
        <b/>
        <sz val="10"/>
        <rFont val="Arial"/>
        <family val="2"/>
      </rPr>
      <t>Risks</t>
    </r>
    <r>
      <rPr>
        <sz val="10"/>
        <rFont val="Arial"/>
        <family val="2"/>
      </rPr>
      <t>: While some of USLM's markets (e.g., livestock feed and water treatment) are defensive in nature, its markets are broad enough that it is likely to suffer in a recession.                            - It is a very small company ($317 million in revenue).                                                              - Morningstar notes that its "book value yield of 17.7% ranks in the bottom 20% of its global peers." They go on to say that means the company is over-valued.</t>
    </r>
  </si>
  <si>
    <r>
      <rPr>
        <b/>
        <sz val="10"/>
        <rFont val="Arial"/>
        <family val="2"/>
      </rPr>
      <t>Rewards</t>
    </r>
    <r>
      <rPr>
        <sz val="10"/>
        <rFont val="Arial"/>
        <family val="2"/>
      </rPr>
      <t>:                                                                                                                                               - Outstanding improvement in Pre-Tax Profit from 21% in 2020 to 42% in 2025!                            - Return on Equity rose from 11.9% to 22.9% in the same period.                                                    - EPS rose from $1.00/sh to $4.20/sh.                                                                                                 - Stock price rose from $12.20 in 2020 to $159.50 in 2024. Has since fallen to near $100.          - Debt to capital ratio is very low (1%), and has been declining.                                               - Since 2022, quarterly EPS growth has been over 35% (9 quarters).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</si>
</sst>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0"/>
    <numFmt numFmtId="165" formatCode="0.0%"/>
  </numFmts>
  <fonts count="10" x14ac:knownFonts="1">
    <font>
      <sz val="10"/>
      <name val="Arial"/>
    </font>
    <font>
      <sz val="10"/>
      <name val="Arial"/>
      <family val="2"/>
    </font>
    <font>
      <b/>
      <sz val="10"/>
      <name val="Arial"/>
      <family val="2"/>
    </font>
    <font>
      <sz val="8"/>
      <name val="Verdana"/>
      <family val="2"/>
    </font>
    <font>
      <u/>
      <sz val="10"/>
      <color theme="10"/>
      <name val="Arial"/>
      <family val="2"/>
    </font>
    <font>
      <sz val="9"/>
      <color rgb="FF000000"/>
      <name val="Arial"/>
      <family val="2"/>
    </font>
    <font>
      <sz val="10"/>
      <color rgb="FF1E1E1E"/>
      <name val="Arial"/>
      <family val="2"/>
    </font>
    <font>
      <u/>
      <sz val="10"/>
      <name val="Arial"/>
      <family val="2"/>
    </font>
    <font>
      <i/>
      <sz val="10"/>
      <name val="Arial"/>
      <family val="2"/>
    </font>
    <font>
      <i/>
      <u/>
      <sz val="10"/>
      <name val="Arial"/>
      <family val="2"/>
    </font>
  </fonts>
  <fills count="7">
    <fill>
      <patternFill patternType="none"/>
    </fill>
    <fill>
      <patternFill patternType="gray125"/>
    </fill>
    <fill>
      <patternFill patternType="solid">
        <fgColor indexed="11"/>
        <bgColor indexed="64"/>
      </patternFill>
    </fill>
    <fill>
      <patternFill patternType="solid">
        <fgColor theme="8" tint="0.3999450666829432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0" fillId="0" borderId="0" xfId="0" applyAlignment="1">
      <alignment wrapText="1"/>
    </xf>
    <xf numFmtId="0" fontId="0" fillId="0" borderId="0" xfId="0" applyAlignment="1">
      <alignment horizontal="center"/>
    </xf>
    <xf numFmtId="10" fontId="0" fillId="0" borderId="0" xfId="0" applyNumberFormat="1"/>
    <xf numFmtId="9" fontId="0" fillId="0" borderId="0" xfId="0" applyNumberFormat="1"/>
    <xf numFmtId="0" fontId="1" fillId="0" borderId="0" xfId="0" applyFont="1"/>
    <xf numFmtId="0" fontId="1" fillId="0" borderId="0" xfId="0" applyFont="1" applyAlignment="1">
      <alignment wrapText="1"/>
    </xf>
    <xf numFmtId="20" fontId="1" fillId="0" borderId="0" xfId="0" applyNumberFormat="1" applyFont="1" applyAlignment="1">
      <alignment horizontal="center"/>
    </xf>
    <xf numFmtId="9" fontId="0" fillId="0" borderId="0" xfId="0" applyNumberFormat="1" applyAlignment="1">
      <alignment horizontal="center"/>
    </xf>
    <xf numFmtId="0" fontId="1" fillId="0" borderId="0" xfId="0" applyFont="1" applyAlignment="1">
      <alignment vertical="top" wrapText="1"/>
    </xf>
    <xf numFmtId="0" fontId="1" fillId="0" borderId="0" xfId="0" applyFont="1" applyAlignment="1">
      <alignment horizontal="center"/>
    </xf>
    <xf numFmtId="0" fontId="2" fillId="3" borderId="1" xfId="0" applyFont="1" applyFill="1" applyBorder="1" applyAlignment="1">
      <alignment horizontal="center"/>
    </xf>
    <xf numFmtId="10" fontId="1" fillId="0" borderId="0" xfId="0" applyNumberFormat="1" applyFont="1" applyAlignment="1">
      <alignment horizontal="center" wrapText="1"/>
    </xf>
    <xf numFmtId="0" fontId="3" fillId="0" borderId="0" xfId="0" applyFont="1"/>
    <xf numFmtId="0" fontId="5" fillId="0" borderId="0" xfId="0" applyFont="1"/>
    <xf numFmtId="0" fontId="4" fillId="0" borderId="0" xfId="1" applyAlignment="1" applyProtection="1"/>
    <xf numFmtId="0" fontId="1" fillId="2" borderId="0" xfId="0" applyFont="1" applyFill="1"/>
    <xf numFmtId="0" fontId="0" fillId="4" borderId="0" xfId="0" applyFill="1"/>
    <xf numFmtId="10" fontId="1" fillId="0" borderId="0" xfId="0" applyNumberFormat="1" applyFont="1"/>
    <xf numFmtId="164" fontId="1" fillId="0" borderId="0" xfId="0" applyNumberFormat="1" applyFont="1" applyAlignment="1">
      <alignment horizontal="center"/>
    </xf>
    <xf numFmtId="6" fontId="0" fillId="0" borderId="0" xfId="0" applyNumberFormat="1" applyAlignment="1">
      <alignment horizontal="center"/>
    </xf>
    <xf numFmtId="164" fontId="0" fillId="0" borderId="0" xfId="0" applyNumberFormat="1" applyAlignment="1">
      <alignment horizontal="center"/>
    </xf>
    <xf numFmtId="165" fontId="1" fillId="0" borderId="0" xfId="0" applyNumberFormat="1" applyFont="1" applyAlignment="1">
      <alignment horizontal="center"/>
    </xf>
    <xf numFmtId="165" fontId="0" fillId="0" borderId="0" xfId="0" applyNumberFormat="1" applyAlignment="1">
      <alignment horizontal="center"/>
    </xf>
    <xf numFmtId="8" fontId="1" fillId="0" borderId="0" xfId="0" applyNumberFormat="1" applyFont="1" applyAlignment="1">
      <alignment horizontal="center" wrapText="1"/>
    </xf>
    <xf numFmtId="8" fontId="1" fillId="0" borderId="0" xfId="0" applyNumberFormat="1" applyFont="1" applyAlignment="1">
      <alignment horizontal="center"/>
    </xf>
    <xf numFmtId="8" fontId="0" fillId="0" borderId="0" xfId="0" applyNumberFormat="1"/>
    <xf numFmtId="10" fontId="0" fillId="5" borderId="0" xfId="0" applyNumberFormat="1" applyFill="1" applyAlignment="1">
      <alignment horizontal="center"/>
    </xf>
    <xf numFmtId="0" fontId="0" fillId="6" borderId="0" xfId="0" applyFill="1" applyAlignment="1">
      <alignment horizontal="center"/>
    </xf>
    <xf numFmtId="0" fontId="1" fillId="6" borderId="0" xfId="0" applyFont="1" applyFill="1" applyAlignment="1">
      <alignment horizontal="center"/>
    </xf>
    <xf numFmtId="0" fontId="8" fillId="0" borderId="0" xfId="0" applyFont="1"/>
    <xf numFmtId="0" fontId="6" fillId="0" borderId="0" xfId="0" applyFont="1" applyAlignment="1">
      <alignment wrapText="1"/>
    </xf>
    <xf numFmtId="10" fontId="1" fillId="0" borderId="0" xfId="0" applyNumberFormat="1" applyFont="1" applyAlignment="1">
      <alignment horizontal="center"/>
    </xf>
    <xf numFmtId="0" fontId="1" fillId="0" borderId="0" xfId="0" applyFont="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gif"/><Relationship Id="rId5" Type="http://schemas.openxmlformats.org/officeDocument/2006/relationships/image" Target="../media/image5.gif"/><Relationship Id="rId4"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3</xdr:col>
      <xdr:colOff>1104900</xdr:colOff>
      <xdr:row>58</xdr:row>
      <xdr:rowOff>0</xdr:rowOff>
    </xdr:from>
    <xdr:to>
      <xdr:col>4</xdr:col>
      <xdr:colOff>0</xdr:colOff>
      <xdr:row>58</xdr:row>
      <xdr:rowOff>9525</xdr:rowOff>
    </xdr:to>
    <xdr:pic>
      <xdr:nvPicPr>
        <xdr:cNvPr id="1027" name="Picture 3" descr="http://d.adroll.com/cm/f/out">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86600" y="11201400"/>
          <a:ext cx="9525" cy="9525"/>
        </a:xfrm>
        <a:prstGeom prst="rect">
          <a:avLst/>
        </a:prstGeom>
        <a:noFill/>
      </xdr:spPr>
    </xdr:pic>
    <xdr:clientData/>
  </xdr:twoCellAnchor>
  <xdr:twoCellAnchor editAs="oneCell">
    <xdr:from>
      <xdr:col>4</xdr:col>
      <xdr:colOff>19050</xdr:colOff>
      <xdr:row>58</xdr:row>
      <xdr:rowOff>0</xdr:rowOff>
    </xdr:from>
    <xdr:to>
      <xdr:col>4</xdr:col>
      <xdr:colOff>28575</xdr:colOff>
      <xdr:row>58</xdr:row>
      <xdr:rowOff>9525</xdr:rowOff>
    </xdr:to>
    <xdr:pic>
      <xdr:nvPicPr>
        <xdr:cNvPr id="1028" name="Picture 4" descr="http://d.adroll.com/cm/w/ou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05650" y="11201400"/>
          <a:ext cx="9525" cy="9525"/>
        </a:xfrm>
        <a:prstGeom prst="rect">
          <a:avLst/>
        </a:prstGeom>
        <a:noFill/>
      </xdr:spPr>
    </xdr:pic>
    <xdr:clientData/>
  </xdr:twoCellAnchor>
  <xdr:twoCellAnchor editAs="oneCell">
    <xdr:from>
      <xdr:col>4</xdr:col>
      <xdr:colOff>38100</xdr:colOff>
      <xdr:row>58</xdr:row>
      <xdr:rowOff>0</xdr:rowOff>
    </xdr:from>
    <xdr:to>
      <xdr:col>4</xdr:col>
      <xdr:colOff>47625</xdr:colOff>
      <xdr:row>58</xdr:row>
      <xdr:rowOff>9525</xdr:rowOff>
    </xdr:to>
    <xdr:pic>
      <xdr:nvPicPr>
        <xdr:cNvPr id="1029" name="Picture 5" descr="http://d.adroll.com/cm/x/ou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7124700" y="11201400"/>
          <a:ext cx="9525" cy="9525"/>
        </a:xfrm>
        <a:prstGeom prst="rect">
          <a:avLst/>
        </a:prstGeom>
        <a:noFill/>
      </xdr:spPr>
    </xdr:pic>
    <xdr:clientData/>
  </xdr:twoCellAnchor>
  <xdr:twoCellAnchor editAs="oneCell">
    <xdr:from>
      <xdr:col>4</xdr:col>
      <xdr:colOff>57150</xdr:colOff>
      <xdr:row>58</xdr:row>
      <xdr:rowOff>0</xdr:rowOff>
    </xdr:from>
    <xdr:to>
      <xdr:col>4</xdr:col>
      <xdr:colOff>66675</xdr:colOff>
      <xdr:row>58</xdr:row>
      <xdr:rowOff>9525</xdr:rowOff>
    </xdr:to>
    <xdr:pic>
      <xdr:nvPicPr>
        <xdr:cNvPr id="1030" name="Picture 6" descr="https://www.facebook.com/tr?id=662170457146808&amp;cd%5bsegment_eid%5d=URYLQLHAZNA2XLUVFXEP7S&amp;ev=NoScript">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4"/>
        <a:srcRect/>
        <a:stretch>
          <a:fillRect/>
        </a:stretch>
      </xdr:blipFill>
      <xdr:spPr bwMode="auto">
        <a:xfrm>
          <a:off x="7143750" y="11201400"/>
          <a:ext cx="9525" cy="9525"/>
        </a:xfrm>
        <a:prstGeom prst="rect">
          <a:avLst/>
        </a:prstGeom>
        <a:noFill/>
      </xdr:spPr>
    </xdr:pic>
    <xdr:clientData/>
  </xdr:twoCellAnchor>
  <xdr:twoCellAnchor editAs="oneCell">
    <xdr:from>
      <xdr:col>4</xdr:col>
      <xdr:colOff>76200</xdr:colOff>
      <xdr:row>58</xdr:row>
      <xdr:rowOff>0</xdr:rowOff>
    </xdr:from>
    <xdr:to>
      <xdr:col>4</xdr:col>
      <xdr:colOff>85725</xdr:colOff>
      <xdr:row>58</xdr:row>
      <xdr:rowOff>9525</xdr:rowOff>
    </xdr:to>
    <xdr:pic>
      <xdr:nvPicPr>
        <xdr:cNvPr id="1031" name="Picture 7" descr="http://www.googleadservices.com/pagead/conversion/933633792/?label=ck4bCMDzxgwQgL6YvQM&amp;guid=ON&amp;script=0&amp;ord=3211607938987986.5">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5"/>
        <a:srcRect/>
        <a:stretch>
          <a:fillRect/>
        </a:stretch>
      </xdr:blipFill>
      <xdr:spPr bwMode="auto">
        <a:xfrm>
          <a:off x="7162800" y="11201400"/>
          <a:ext cx="9525" cy="9525"/>
        </a:xfrm>
        <a:prstGeom prst="rect">
          <a:avLst/>
        </a:prstGeom>
        <a:noFill/>
      </xdr:spPr>
    </xdr:pic>
    <xdr:clientData/>
  </xdr:twoCellAnchor>
  <xdr:twoCellAnchor editAs="oneCell">
    <xdr:from>
      <xdr:col>4</xdr:col>
      <xdr:colOff>95250</xdr:colOff>
      <xdr:row>58</xdr:row>
      <xdr:rowOff>0</xdr:rowOff>
    </xdr:from>
    <xdr:to>
      <xdr:col>4</xdr:col>
      <xdr:colOff>104775</xdr:colOff>
      <xdr:row>58</xdr:row>
      <xdr:rowOff>9525</xdr:rowOff>
    </xdr:to>
    <xdr:pic>
      <xdr:nvPicPr>
        <xdr:cNvPr id="1032" name="Picture 8" descr="http://d.adroll.com/cm/g/out?google_nid=adroll4">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81850" y="11201400"/>
          <a:ext cx="9525" cy="9525"/>
        </a:xfrm>
        <a:prstGeom prst="rect">
          <a:avLst/>
        </a:prstGeom>
        <a:noFill/>
      </xdr:spPr>
    </xdr:pic>
    <xdr:clientData/>
  </xdr:twoCellAnchor>
  <xdr:twoCellAnchor editAs="oneCell">
    <xdr:from>
      <xdr:col>4</xdr:col>
      <xdr:colOff>114300</xdr:colOff>
      <xdr:row>58</xdr:row>
      <xdr:rowOff>0</xdr:rowOff>
    </xdr:from>
    <xdr:to>
      <xdr:col>4</xdr:col>
      <xdr:colOff>123825</xdr:colOff>
      <xdr:row>58</xdr:row>
      <xdr:rowOff>9525</xdr:rowOff>
    </xdr:to>
    <xdr:sp macro="" textlink="">
      <xdr:nvSpPr>
        <xdr:cNvPr id="1033" name="AutoShape 9" descr="http://ib.adnxs.com/seg?add=1112715&amp;t=2">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7200900" y="11201400"/>
          <a:ext cx="9525" cy="9525"/>
        </a:xfrm>
        <a:prstGeom prst="rect">
          <a:avLst/>
        </a:prstGeom>
        <a:noFill/>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34" zoomScale="175" zoomScaleNormal="175" workbookViewId="0">
      <selection activeCell="C39" sqref="C39"/>
    </sheetView>
  </sheetViews>
  <sheetFormatPr defaultRowHeight="12.75" x14ac:dyDescent="0.2"/>
  <cols>
    <col min="1" max="1" width="4.140625" style="2" customWidth="1"/>
    <col min="2" max="2" width="29.42578125" customWidth="1"/>
    <col min="3" max="3" width="79.28515625" customWidth="1"/>
    <col min="4" max="4" width="16.5703125" customWidth="1"/>
    <col min="5" max="5" width="8.5703125" customWidth="1"/>
    <col min="6" max="6" width="8.42578125" customWidth="1"/>
    <col min="7" max="7" width="7.42578125" customWidth="1"/>
  </cols>
  <sheetData>
    <row r="1" spans="2:7" x14ac:dyDescent="0.2">
      <c r="B1" t="s">
        <v>0</v>
      </c>
      <c r="C1" s="16" t="s">
        <v>59</v>
      </c>
    </row>
    <row r="2" spans="2:7" x14ac:dyDescent="0.2">
      <c r="B2" t="s">
        <v>1</v>
      </c>
      <c r="C2" s="5" t="s">
        <v>52</v>
      </c>
    </row>
    <row r="3" spans="2:7" ht="11.25" customHeight="1" x14ac:dyDescent="0.2">
      <c r="B3" t="s">
        <v>2</v>
      </c>
      <c r="C3" s="5" t="s">
        <v>60</v>
      </c>
      <c r="D3" s="26">
        <f>C9*28.7</f>
        <v>2934.2879999999996</v>
      </c>
    </row>
    <row r="4" spans="2:7" ht="0.75" customHeight="1" x14ac:dyDescent="0.2">
      <c r="B4" t="s">
        <v>3</v>
      </c>
      <c r="C4" s="5" t="s">
        <v>30</v>
      </c>
    </row>
    <row r="5" spans="2:7" ht="233.25" customHeight="1" x14ac:dyDescent="0.2">
      <c r="C5" s="6" t="s">
        <v>62</v>
      </c>
      <c r="D5" s="1"/>
      <c r="E5" s="13"/>
    </row>
    <row r="6" spans="2:7" ht="88.5" customHeight="1" x14ac:dyDescent="0.2">
      <c r="B6" t="s">
        <v>4</v>
      </c>
      <c r="C6" s="31" t="s">
        <v>69</v>
      </c>
      <c r="D6" s="15" t="s">
        <v>61</v>
      </c>
    </row>
    <row r="7" spans="2:7" x14ac:dyDescent="0.2">
      <c r="B7" t="s">
        <v>53</v>
      </c>
      <c r="C7" s="32">
        <v>0.01</v>
      </c>
      <c r="D7" s="4"/>
    </row>
    <row r="8" spans="2:7" x14ac:dyDescent="0.2">
      <c r="B8" t="s">
        <v>5</v>
      </c>
      <c r="C8" s="10" t="s">
        <v>54</v>
      </c>
    </row>
    <row r="9" spans="2:7" x14ac:dyDescent="0.2">
      <c r="B9" s="5" t="s">
        <v>78</v>
      </c>
      <c r="C9" s="25">
        <v>102.24</v>
      </c>
    </row>
    <row r="10" spans="2:7" x14ac:dyDescent="0.2">
      <c r="B10" t="s">
        <v>43</v>
      </c>
      <c r="C10" s="5" t="s">
        <v>63</v>
      </c>
    </row>
    <row r="11" spans="2:7" x14ac:dyDescent="0.2">
      <c r="C11" s="5" t="s">
        <v>79</v>
      </c>
    </row>
    <row r="12" spans="2:7" x14ac:dyDescent="0.2">
      <c r="C12" s="5" t="s">
        <v>64</v>
      </c>
    </row>
    <row r="13" spans="2:7" x14ac:dyDescent="0.2">
      <c r="C13" s="5"/>
      <c r="D13" s="30" t="s">
        <v>68</v>
      </c>
      <c r="G13" s="10"/>
    </row>
    <row r="14" spans="2:7" x14ac:dyDescent="0.2">
      <c r="B14" t="s">
        <v>31</v>
      </c>
      <c r="C14" s="5" t="s">
        <v>70</v>
      </c>
      <c r="E14" s="2">
        <v>2024</v>
      </c>
      <c r="F14" s="2">
        <v>2029</v>
      </c>
      <c r="G14" s="2" t="s">
        <v>50</v>
      </c>
    </row>
    <row r="15" spans="2:7" x14ac:dyDescent="0.2">
      <c r="C15" s="5" t="s">
        <v>65</v>
      </c>
      <c r="D15" t="s">
        <v>48</v>
      </c>
      <c r="E15" s="28"/>
      <c r="F15" s="28"/>
      <c r="G15" s="27">
        <f>_xlfn.RRI(4,E15,F15)</f>
        <v>0</v>
      </c>
    </row>
    <row r="16" spans="2:7" x14ac:dyDescent="0.2">
      <c r="C16" s="5" t="s">
        <v>55</v>
      </c>
      <c r="D16" s="5" t="s">
        <v>49</v>
      </c>
      <c r="E16" s="29">
        <v>3.79</v>
      </c>
      <c r="F16" s="28">
        <v>7.16</v>
      </c>
      <c r="G16" s="27">
        <f>_xlfn.RRI(E17,E16,F16)</f>
        <v>0.1356768222578395</v>
      </c>
    </row>
    <row r="17" spans="1:5" x14ac:dyDescent="0.2">
      <c r="C17" s="5"/>
      <c r="D17" s="18" t="s">
        <v>51</v>
      </c>
      <c r="E17" s="28">
        <v>5</v>
      </c>
    </row>
    <row r="18" spans="1:5" x14ac:dyDescent="0.2">
      <c r="B18" t="s">
        <v>35</v>
      </c>
      <c r="C18" s="5" t="s">
        <v>67</v>
      </c>
      <c r="D18" s="3"/>
    </row>
    <row r="19" spans="1:5" x14ac:dyDescent="0.2">
      <c r="C19" s="5" t="s">
        <v>77</v>
      </c>
      <c r="D19" s="3"/>
    </row>
    <row r="20" spans="1:5" x14ac:dyDescent="0.2">
      <c r="C20" s="5"/>
      <c r="D20" s="3"/>
    </row>
    <row r="21" spans="1:5" x14ac:dyDescent="0.2">
      <c r="B21" t="s">
        <v>56</v>
      </c>
      <c r="C21" s="5" t="s">
        <v>66</v>
      </c>
      <c r="D21" s="3"/>
    </row>
    <row r="22" spans="1:5" x14ac:dyDescent="0.2">
      <c r="C22" s="5"/>
      <c r="D22" s="18"/>
    </row>
    <row r="23" spans="1:5" x14ac:dyDescent="0.2">
      <c r="B23" t="s">
        <v>42</v>
      </c>
      <c r="C23" s="10" t="s">
        <v>71</v>
      </c>
      <c r="D23" s="18"/>
    </row>
    <row r="24" spans="1:5" x14ac:dyDescent="0.2">
      <c r="C24" s="5"/>
      <c r="D24" s="18"/>
    </row>
    <row r="25" spans="1:5" x14ac:dyDescent="0.2">
      <c r="B25" t="s">
        <v>32</v>
      </c>
      <c r="C25" s="22">
        <v>0.18</v>
      </c>
      <c r="D25" s="3"/>
    </row>
    <row r="26" spans="1:5" x14ac:dyDescent="0.2">
      <c r="B26" t="s">
        <v>33</v>
      </c>
      <c r="C26" s="23">
        <v>0.18</v>
      </c>
    </row>
    <row r="27" spans="1:5" ht="29.25" customHeight="1" x14ac:dyDescent="0.2">
      <c r="B27" t="s">
        <v>34</v>
      </c>
      <c r="C27" s="24">
        <v>9.61</v>
      </c>
    </row>
    <row r="28" spans="1:5" ht="25.5" customHeight="1" x14ac:dyDescent="0.2">
      <c r="A28" s="2">
        <v>2</v>
      </c>
      <c r="B28" t="s">
        <v>6</v>
      </c>
      <c r="C28" s="6"/>
      <c r="D28" t="s">
        <v>19</v>
      </c>
    </row>
    <row r="29" spans="1:5" ht="27" customHeight="1" x14ac:dyDescent="0.2">
      <c r="A29" s="2" t="s">
        <v>20</v>
      </c>
      <c r="B29" t="s">
        <v>21</v>
      </c>
      <c r="C29" s="12" t="s">
        <v>72</v>
      </c>
    </row>
    <row r="30" spans="1:5" ht="33" customHeight="1" x14ac:dyDescent="0.2">
      <c r="A30" s="2" t="s">
        <v>22</v>
      </c>
      <c r="B30" s="1" t="s">
        <v>23</v>
      </c>
      <c r="C30" s="12" t="s">
        <v>73</v>
      </c>
    </row>
    <row r="31" spans="1:5" ht="33" customHeight="1" x14ac:dyDescent="0.2">
      <c r="A31" s="2" t="s">
        <v>57</v>
      </c>
      <c r="B31" s="1" t="s">
        <v>58</v>
      </c>
      <c r="C31" s="12" t="s">
        <v>19</v>
      </c>
    </row>
    <row r="32" spans="1:5" x14ac:dyDescent="0.2">
      <c r="A32" s="2">
        <v>3</v>
      </c>
      <c r="B32" t="s">
        <v>7</v>
      </c>
      <c r="C32" s="12" t="s">
        <v>74</v>
      </c>
    </row>
    <row r="33" spans="1:5" x14ac:dyDescent="0.2">
      <c r="B33" s="5" t="s">
        <v>36</v>
      </c>
      <c r="C33" s="10">
        <v>18.399999999999999</v>
      </c>
    </row>
    <row r="34" spans="1:5" x14ac:dyDescent="0.2">
      <c r="B34" s="5" t="s">
        <v>37</v>
      </c>
      <c r="C34" s="10">
        <v>13.3</v>
      </c>
    </row>
    <row r="35" spans="1:5" x14ac:dyDescent="0.2">
      <c r="B35" s="5" t="s">
        <v>38</v>
      </c>
      <c r="C35" s="19">
        <v>20.3</v>
      </c>
    </row>
    <row r="36" spans="1:5" x14ac:dyDescent="0.2">
      <c r="B36" s="5" t="s">
        <v>39</v>
      </c>
      <c r="C36" s="19">
        <v>24.9</v>
      </c>
      <c r="E36" s="14"/>
    </row>
    <row r="37" spans="1:5" x14ac:dyDescent="0.2">
      <c r="E37" s="14"/>
    </row>
    <row r="38" spans="1:5" x14ac:dyDescent="0.2">
      <c r="A38" s="2">
        <v>4</v>
      </c>
      <c r="B38" t="s">
        <v>8</v>
      </c>
    </row>
    <row r="39" spans="1:5" ht="105" customHeight="1" x14ac:dyDescent="0.2">
      <c r="C39" s="6" t="s">
        <v>81</v>
      </c>
    </row>
    <row r="40" spans="1:5" ht="84" customHeight="1" x14ac:dyDescent="0.2">
      <c r="C40" s="6" t="s">
        <v>80</v>
      </c>
    </row>
    <row r="41" spans="1:5" x14ac:dyDescent="0.2">
      <c r="C41" s="6"/>
    </row>
    <row r="42" spans="1:5" ht="19.5" customHeight="1" x14ac:dyDescent="0.2">
      <c r="A42" s="10" t="s">
        <v>9</v>
      </c>
      <c r="B42" t="s">
        <v>10</v>
      </c>
      <c r="C42" s="20">
        <v>262.3</v>
      </c>
    </row>
    <row r="43" spans="1:5" x14ac:dyDescent="0.2">
      <c r="A43" s="2" t="s">
        <v>11</v>
      </c>
      <c r="B43" t="s">
        <v>12</v>
      </c>
      <c r="C43" s="20">
        <v>55.9</v>
      </c>
    </row>
    <row r="44" spans="1:5" ht="26.25" customHeight="1" x14ac:dyDescent="0.2">
      <c r="A44" s="2" t="s">
        <v>13</v>
      </c>
      <c r="B44" t="s">
        <v>14</v>
      </c>
      <c r="C44" s="33" t="s">
        <v>75</v>
      </c>
    </row>
    <row r="45" spans="1:5" x14ac:dyDescent="0.2">
      <c r="A45" s="2" t="s">
        <v>15</v>
      </c>
      <c r="B45" t="s">
        <v>16</v>
      </c>
      <c r="C45" s="7" t="s">
        <v>76</v>
      </c>
    </row>
    <row r="46" spans="1:5" x14ac:dyDescent="0.2">
      <c r="A46" s="2" t="s">
        <v>19</v>
      </c>
      <c r="B46" t="s">
        <v>19</v>
      </c>
      <c r="C46" s="3"/>
    </row>
    <row r="47" spans="1:5" x14ac:dyDescent="0.2">
      <c r="B47" s="5" t="s">
        <v>47</v>
      </c>
      <c r="C47" s="8">
        <v>1.2270000000000001</v>
      </c>
      <c r="D47" s="3"/>
    </row>
    <row r="48" spans="1:5" x14ac:dyDescent="0.2">
      <c r="B48" s="5" t="s">
        <v>40</v>
      </c>
      <c r="C48" s="21">
        <v>1.2</v>
      </c>
    </row>
    <row r="49" spans="1:5" x14ac:dyDescent="0.2">
      <c r="B49" s="5" t="s">
        <v>41</v>
      </c>
      <c r="C49" s="19">
        <f>20.9/(19.3)</f>
        <v>1.0829015544041449</v>
      </c>
    </row>
    <row r="50" spans="1:5" x14ac:dyDescent="0.2">
      <c r="A50" s="2">
        <v>5</v>
      </c>
      <c r="B50" t="s">
        <v>17</v>
      </c>
    </row>
    <row r="51" spans="1:5" x14ac:dyDescent="0.2">
      <c r="A51" s="2" t="s">
        <v>24</v>
      </c>
      <c r="B51" s="5" t="s">
        <v>44</v>
      </c>
      <c r="C51" s="22">
        <v>2E-3</v>
      </c>
    </row>
    <row r="52" spans="1:5" x14ac:dyDescent="0.2">
      <c r="A52" s="2" t="s">
        <v>25</v>
      </c>
      <c r="B52" s="5" t="s">
        <v>45</v>
      </c>
      <c r="C52" s="23">
        <v>4.0000000000000001E-3</v>
      </c>
    </row>
    <row r="53" spans="1:5" x14ac:dyDescent="0.2">
      <c r="A53" s="2" t="s">
        <v>26</v>
      </c>
      <c r="B53" t="s">
        <v>27</v>
      </c>
      <c r="C53" s="22">
        <v>0.20499999999999999</v>
      </c>
    </row>
    <row r="54" spans="1:5" x14ac:dyDescent="0.2">
      <c r="A54" s="2" t="s">
        <v>28</v>
      </c>
      <c r="B54" t="s">
        <v>29</v>
      </c>
      <c r="C54" s="23">
        <v>0.13700000000000001</v>
      </c>
    </row>
    <row r="55" spans="1:5" ht="24.75" customHeight="1" x14ac:dyDescent="0.2">
      <c r="B55" s="5"/>
    </row>
    <row r="56" spans="1:5" x14ac:dyDescent="0.2">
      <c r="B56" t="s">
        <v>18</v>
      </c>
      <c r="C56" s="11" t="s">
        <v>46</v>
      </c>
    </row>
    <row r="57" spans="1:5" ht="116.25" customHeight="1" x14ac:dyDescent="0.2">
      <c r="C57" s="9"/>
    </row>
    <row r="58" spans="1:5" x14ac:dyDescent="0.2">
      <c r="D58" s="5"/>
    </row>
    <row r="59" spans="1:5" x14ac:dyDescent="0.2">
      <c r="B59" s="17"/>
    </row>
    <row r="60" spans="1:5" ht="34.5" customHeight="1" x14ac:dyDescent="0.2">
      <c r="C60" s="1"/>
    </row>
    <row r="61" spans="1:5" x14ac:dyDescent="0.2">
      <c r="D61" s="3"/>
      <c r="E61" s="6"/>
    </row>
    <row r="63" spans="1:5" ht="22.5" customHeight="1" x14ac:dyDescent="0.2">
      <c r="C63" s="1"/>
      <c r="E63" s="15"/>
    </row>
    <row r="64" spans="1:5" x14ac:dyDescent="0.2">
      <c r="C64" s="1"/>
    </row>
    <row r="65" spans="4:5" x14ac:dyDescent="0.2">
      <c r="D65" s="4"/>
      <c r="E65" s="6"/>
    </row>
  </sheetData>
  <phoneticPr fontId="0" type="noConversion"/>
  <printOptions gridLines="1"/>
  <pageMargins left="0.25" right="0.09" top="0.17"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Sheet3</vt:lpstr>
    </vt:vector>
  </TitlesOfParts>
  <Company>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Bernie George</dc:creator>
  <cp:lastModifiedBy>John Finn</cp:lastModifiedBy>
  <cp:lastPrinted>2020-12-02T19:44:08Z</cp:lastPrinted>
  <dcterms:created xsi:type="dcterms:W3CDTF">2008-02-03T16:47:37Z</dcterms:created>
  <dcterms:modified xsi:type="dcterms:W3CDTF">2025-07-16T04:34:35Z</dcterms:modified>
</cp:coreProperties>
</file>